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21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STATS'!$A$17:$C$17</definedName>
    <definedName name="CommercialSalesMarket">'SALES STATS'!$A$42:$C$43</definedName>
    <definedName name="ConstructionLoansMarket">'LOAN ONLY STATS'!$A$30:$C$30</definedName>
    <definedName name="ConventionalLoansExcludingInclineMarket">'LOAN ONLY STATS'!#REF!</definedName>
    <definedName name="ConventionalLoansMarket">'LOAN ONLY STATS'!$A$7:$C$11</definedName>
    <definedName name="CreditLineLoansMarket">'LOAN ONLY STATS'!$A$23:$C$24</definedName>
    <definedName name="HardMoneyLoansMarket">'LOAN ONLY STATS'!$A$36:$C$36</definedName>
    <definedName name="InclineSalesMarket">'SALES STATS'!#REF!</definedName>
    <definedName name="OverallLoans">'OVERALL STATS'!$A$20:$C$24</definedName>
    <definedName name="OverallSales">'OVERALL STATS'!$A$7:$C$14</definedName>
    <definedName name="OverallSalesAndLoans">'OVERALL STATS'!$A$30:$C$37</definedName>
    <definedName name="_xlnm.Print_Titles" localSheetId="1">'SALES STATS'!$1:$6</definedName>
    <definedName name="ResaleMarket">'SALES STATS'!$A$7:$C$14</definedName>
    <definedName name="ResidentialResaleMarket">'SALES STATS'!$A$29:$C$36</definedName>
    <definedName name="ResidentialSalesExcludingInclineMarket">'SALES STATS'!#REF!</definedName>
    <definedName name="SubdivisionMarket">'SALES STATS'!$A$20:$C$23</definedName>
    <definedName name="VacantLandSalesMarket">'SALES STATS'!$A$49:$C$52</definedName>
  </definedNames>
  <calcPr calcId="124519"/>
  <pivotCaches>
    <pivotCache cacheId="8" r:id="rId10"/>
    <pivotCache cacheId="13" r:id="rId11"/>
  </pivotCaches>
</workbook>
</file>

<file path=xl/calcChain.xml><?xml version="1.0" encoding="utf-8"?>
<calcChain xmlns="http://schemas.openxmlformats.org/spreadsheetml/2006/main">
  <c r="A2" i="21"/>
  <c r="C11"/>
  <c r="B11"/>
  <c r="G36" i="3"/>
  <c r="G30"/>
  <c r="G24"/>
  <c r="G23"/>
  <c r="G17"/>
  <c r="G11"/>
  <c r="G10"/>
  <c r="G9"/>
  <c r="G8"/>
  <c r="G7"/>
  <c r="G52" i="2"/>
  <c r="G51"/>
  <c r="G50"/>
  <c r="G49"/>
  <c r="G43"/>
  <c r="G42"/>
  <c r="G36"/>
  <c r="G35"/>
  <c r="G34"/>
  <c r="G33"/>
  <c r="G32"/>
  <c r="G31"/>
  <c r="G30"/>
  <c r="G29"/>
  <c r="G23"/>
  <c r="G22"/>
  <c r="G21"/>
  <c r="G20"/>
  <c r="G14"/>
  <c r="G13"/>
  <c r="G12"/>
  <c r="G11"/>
  <c r="G10"/>
  <c r="G9"/>
  <c r="G8"/>
  <c r="G7"/>
  <c r="G37" i="1"/>
  <c r="G36"/>
  <c r="G35"/>
  <c r="G34"/>
  <c r="G33"/>
  <c r="G32"/>
  <c r="G31"/>
  <c r="G30"/>
  <c r="G24"/>
  <c r="G23"/>
  <c r="G22"/>
  <c r="G21"/>
  <c r="G20"/>
  <c r="G14"/>
  <c r="G13"/>
  <c r="G12"/>
  <c r="G11"/>
  <c r="G10"/>
  <c r="G9"/>
  <c r="G8"/>
  <c r="G7"/>
  <c r="C31" i="3"/>
  <c r="B31"/>
  <c r="C18"/>
  <c r="B18"/>
  <c r="C44" i="2"/>
  <c r="B44"/>
  <c r="B15" i="1"/>
  <c r="C15"/>
  <c r="B37" i="3"/>
  <c r="C37"/>
  <c r="B25"/>
  <c r="C25"/>
  <c r="B12"/>
  <c r="D7" s="1"/>
  <c r="C12"/>
  <c r="E7" s="1"/>
  <c r="B53" i="2"/>
  <c r="C53"/>
  <c r="B37"/>
  <c r="D30" s="1"/>
  <c r="C37"/>
  <c r="E30" s="1"/>
  <c r="A2"/>
  <c r="B24"/>
  <c r="D21" s="1"/>
  <c r="C24"/>
  <c r="F9" i="21" l="1"/>
  <c r="F8"/>
  <c r="F10"/>
  <c r="F7"/>
  <c r="F6"/>
  <c r="F5"/>
  <c r="E5"/>
  <c r="E8"/>
  <c r="E7"/>
  <c r="E10"/>
  <c r="E9"/>
  <c r="E6"/>
  <c r="E17" i="3"/>
  <c r="D17"/>
  <c r="E9"/>
  <c r="D9"/>
  <c r="E9" i="1"/>
  <c r="D9"/>
  <c r="E51" i="2"/>
  <c r="D51"/>
  <c r="E31"/>
  <c r="D31"/>
  <c r="E23"/>
  <c r="D23"/>
  <c r="E50"/>
  <c r="E43"/>
  <c r="D42"/>
  <c r="D35"/>
  <c r="D36"/>
  <c r="D8" i="3"/>
  <c r="D11"/>
  <c r="E10"/>
  <c r="D10"/>
  <c r="E8"/>
  <c r="E11"/>
  <c r="E24"/>
  <c r="D24"/>
  <c r="E30"/>
  <c r="D30"/>
  <c r="D50" i="2"/>
  <c r="E52"/>
  <c r="D52"/>
  <c r="D43"/>
  <c r="E42"/>
  <c r="E36"/>
  <c r="E35"/>
  <c r="E22"/>
  <c r="D22"/>
  <c r="E49"/>
  <c r="E29"/>
  <c r="E32"/>
  <c r="E34"/>
  <c r="E21"/>
  <c r="E20"/>
  <c r="D20"/>
  <c r="D33"/>
  <c r="E33"/>
  <c r="D34"/>
  <c r="D32"/>
  <c r="D29"/>
  <c r="D49"/>
  <c r="A2" i="3"/>
  <c r="E36"/>
  <c r="B15" i="2"/>
  <c r="C15"/>
  <c r="B25" i="1"/>
  <c r="C25"/>
  <c r="B38"/>
  <c r="C38"/>
  <c r="E11" i="21" l="1"/>
  <c r="F11"/>
  <c r="E33" i="1"/>
  <c r="D33"/>
  <c r="E24"/>
  <c r="D24"/>
  <c r="E9" i="2"/>
  <c r="D9"/>
  <c r="E18" i="3"/>
  <c r="D18"/>
  <c r="E44" i="2"/>
  <c r="D44"/>
  <c r="D34" i="1"/>
  <c r="E23"/>
  <c r="D23"/>
  <c r="E36"/>
  <c r="E34"/>
  <c r="E32"/>
  <c r="E35"/>
  <c r="D36" i="3"/>
  <c r="E31"/>
  <c r="D31"/>
  <c r="E23"/>
  <c r="D23"/>
  <c r="D53" i="2"/>
  <c r="E53"/>
  <c r="E37"/>
  <c r="D37"/>
  <c r="D8"/>
  <c r="D7"/>
  <c r="D10"/>
  <c r="D12"/>
  <c r="D14"/>
  <c r="D11"/>
  <c r="D13"/>
  <c r="E14"/>
  <c r="E7"/>
  <c r="E12"/>
  <c r="E8"/>
  <c r="E11"/>
  <c r="E13"/>
  <c r="E10"/>
  <c r="E31" i="1"/>
  <c r="E30"/>
  <c r="E37"/>
  <c r="D30"/>
  <c r="E8"/>
  <c r="D11"/>
  <c r="D8"/>
  <c r="D7"/>
  <c r="E14"/>
  <c r="E11"/>
  <c r="D10"/>
  <c r="D12"/>
  <c r="D13"/>
  <c r="D14"/>
  <c r="D22"/>
  <c r="E20"/>
  <c r="E21"/>
  <c r="E22"/>
  <c r="D36"/>
  <c r="D31"/>
  <c r="E7"/>
  <c r="D37"/>
  <c r="D32"/>
  <c r="D21"/>
  <c r="D20"/>
  <c r="E10"/>
  <c r="E12"/>
  <c r="D35"/>
  <c r="E13"/>
  <c r="E38" l="1"/>
  <c r="D38"/>
  <c r="E37" i="3"/>
  <c r="E25"/>
  <c r="D25"/>
  <c r="D37"/>
  <c r="E12"/>
  <c r="D12"/>
  <c r="E24" i="2"/>
  <c r="D24"/>
  <c r="D15" i="1"/>
  <c r="E15"/>
  <c r="E15" i="2"/>
  <c r="D15"/>
  <c r="D25" i="1"/>
  <c r="E2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<sst xmlns="http://schemas.openxmlformats.org/spreadsheetml/2006/main" count="1929" uniqueCount="200">
  <si>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</si>
  <si>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</si>
  <si>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</si>
  <si>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</si>
  <si>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</si>
  <si>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</si>
  <si>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</si>
  <si>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</si>
  <si>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</si>
  <si>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</si>
  <si>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</si>
  <si>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</si>
  <si>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</si>
  <si>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</si>
  <si>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</si>
  <si>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</si>
  <si>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</si>
  <si>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</si>
  <si>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</si>
  <si>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</si>
  <si>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</si>
  <si>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</si>
  <si>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</si>
  <si>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</si>
  <si>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</si>
  <si>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</si>
  <si>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</si>
  <si>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</si>
  <si>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</si>
  <si>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</si>
  <si>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</si>
  <si>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</si>
  <si>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</si>
  <si>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</si>
  <si>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</si>
  <si>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</si>
  <si>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</si>
  <si>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</si>
  <si>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</si>
  <si>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</si>
  <si>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</si>
  <si>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</si>
  <si>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</si>
  <si>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</si>
  <si>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</si>
  <si>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</si>
  <si>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</si>
  <si>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</si>
  <si>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</si>
  <si>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</si>
  <si>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</si>
  <si>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BUILDER TRACKING</t>
  </si>
  <si>
    <t>BUILDER</t>
  </si>
  <si>
    <t>DOLLARVOL</t>
  </si>
  <si>
    <t>AVERAGE</t>
  </si>
  <si>
    <t>% OF $$$ VOLUME</t>
  </si>
  <si>
    <t>Reporting Period: OCTOBER, 2024</t>
  </si>
  <si>
    <t>First American Title</t>
  </si>
  <si>
    <t>SINGLE FAM RES.</t>
  </si>
  <si>
    <t>KIETZKE</t>
  </si>
  <si>
    <t>TM</t>
  </si>
  <si>
    <t>NO</t>
  </si>
  <si>
    <t>First Centennial Title</t>
  </si>
  <si>
    <t>CARSON CITY</t>
  </si>
  <si>
    <t>23</t>
  </si>
  <si>
    <t>Core Title</t>
  </si>
  <si>
    <t>VACANT LAND</t>
  </si>
  <si>
    <t>WINNEMUCCA</t>
  </si>
  <si>
    <t>GH</t>
  </si>
  <si>
    <t>ASK</t>
  </si>
  <si>
    <t>RIDGEVIEW</t>
  </si>
  <si>
    <t>15</t>
  </si>
  <si>
    <t>Stewart Title</t>
  </si>
  <si>
    <t>SAB</t>
  </si>
  <si>
    <t>015-434-18</t>
  </si>
  <si>
    <t>MOBILE HOME</t>
  </si>
  <si>
    <t>FERNLEY</t>
  </si>
  <si>
    <t>MLC</t>
  </si>
  <si>
    <t>YERINGTON</t>
  </si>
  <si>
    <t>CRB</t>
  </si>
  <si>
    <t>5</t>
  </si>
  <si>
    <t>Ticor Title</t>
  </si>
  <si>
    <t>DKC</t>
  </si>
  <si>
    <t>11</t>
  </si>
  <si>
    <t>Landmark Title</t>
  </si>
  <si>
    <t>PLUMB</t>
  </si>
  <si>
    <t>DP</t>
  </si>
  <si>
    <t>YES</t>
  </si>
  <si>
    <t>GENICA SKYRIDGE ESTATES LLC</t>
  </si>
  <si>
    <t>GARDNERVILLE</t>
  </si>
  <si>
    <t>RLT</t>
  </si>
  <si>
    <t>9</t>
  </si>
  <si>
    <t>TF</t>
  </si>
  <si>
    <t>LENNAR RENO LLC</t>
  </si>
  <si>
    <t>FAF</t>
  </si>
  <si>
    <t>3</t>
  </si>
  <si>
    <t>CC</t>
  </si>
  <si>
    <t>Calatlantic Title West</t>
  </si>
  <si>
    <t>MCCARRAN</t>
  </si>
  <si>
    <t>LH</t>
  </si>
  <si>
    <t>DC</t>
  </si>
  <si>
    <t>ZEPHYR</t>
  </si>
  <si>
    <t>17</t>
  </si>
  <si>
    <t>KDJ</t>
  </si>
  <si>
    <t>LAKESIDEMOANA</t>
  </si>
  <si>
    <t>12</t>
  </si>
  <si>
    <t>20</t>
  </si>
  <si>
    <t>JENUANE COMMUNITIES ONDA VERDE LLC; MCLEOD TRUST; Legal; Parcel: 022-627-06; D; 687104  •  DEED; Recording Date; 45574.4326388889; Grantor/Party 1; COLT SAMUEL TYLER</t>
  </si>
  <si>
    <t>BA</t>
  </si>
  <si>
    <t>DAMONTE</t>
  </si>
  <si>
    <t>24</t>
  </si>
  <si>
    <t>RS</t>
  </si>
  <si>
    <t>True Title and Escrow</t>
  </si>
  <si>
    <t>YC</t>
  </si>
  <si>
    <t>RC</t>
  </si>
  <si>
    <t>020-561-34</t>
  </si>
  <si>
    <t>JMS</t>
  </si>
  <si>
    <t>MINDEN</t>
  </si>
  <si>
    <t>ET</t>
  </si>
  <si>
    <t>AMG</t>
  </si>
  <si>
    <t>2-4 PLEX</t>
  </si>
  <si>
    <t>UNK</t>
  </si>
  <si>
    <t>SPARKS</t>
  </si>
  <si>
    <t>21</t>
  </si>
  <si>
    <t>10</t>
  </si>
  <si>
    <t>AJF</t>
  </si>
  <si>
    <t>LA CAUSA DEVELOPMENT NEVADA LLC</t>
  </si>
  <si>
    <t>AM</t>
  </si>
  <si>
    <t>AE</t>
  </si>
  <si>
    <t>COMMERCIAL</t>
  </si>
  <si>
    <t>MDD</t>
  </si>
  <si>
    <t>JENUANE COMMUNITIES ONDA VERDE LLC</t>
  </si>
  <si>
    <t>015-421-39</t>
  </si>
  <si>
    <t>VA</t>
  </si>
  <si>
    <t>NEXA MORTGAGE</t>
  </si>
  <si>
    <t>CONVENTIONAL</t>
  </si>
  <si>
    <t>GUILD MORTGAGE COMPANY</t>
  </si>
  <si>
    <t>022-163-04</t>
  </si>
  <si>
    <t>ALAMEDA MORTGAGE CORP</t>
  </si>
  <si>
    <t>004-061-20</t>
  </si>
  <si>
    <t>019-792-04</t>
  </si>
  <si>
    <t>016-235-08</t>
  </si>
  <si>
    <t>CONSTRUCTION</t>
  </si>
  <si>
    <t>HERITAGE BANK OF NEVADA; GLACIER BANK</t>
  </si>
  <si>
    <t>020-271-09</t>
  </si>
  <si>
    <t>SYNERGY ONE LENDING INC</t>
  </si>
  <si>
    <t>020-484-01</t>
  </si>
  <si>
    <t>CROSSCOUNTRY MORTGAGE LLC</t>
  </si>
  <si>
    <t>017-023-21</t>
  </si>
  <si>
    <t>FHA</t>
  </si>
  <si>
    <t>PRIMELENDING</t>
  </si>
  <si>
    <t>020-673-01</t>
  </si>
  <si>
    <t>NEVADA STATE BANK; NEVADA STATE BANK</t>
  </si>
  <si>
    <t>029-465-10</t>
  </si>
  <si>
    <t>019-901-13</t>
  </si>
  <si>
    <t>GREATER NEVADA CREDIT UNION</t>
  </si>
  <si>
    <t>020-763-21</t>
  </si>
  <si>
    <t>GOLD STAR MORTGAGE FINANCIAL GROUP CORP</t>
  </si>
  <si>
    <t>018-355-07</t>
  </si>
  <si>
    <t>022-582-16</t>
  </si>
  <si>
    <t>FAIRWAY INDEPENDENT MORTGAGE CORP</t>
  </si>
  <si>
    <t>017-292-02</t>
  </si>
  <si>
    <t>HARD MONEY</t>
  </si>
  <si>
    <t>FRYE LINDA D TRUSTEE; FRYE LINDA D TRUST</t>
  </si>
  <si>
    <t>009-283-02</t>
  </si>
  <si>
    <t>UNITED FEDERAL CREDIT UNION</t>
  </si>
  <si>
    <t>009-031-05</t>
  </si>
  <si>
    <t>UNITED WHOLESALE MORTGAGE LLC</t>
  </si>
  <si>
    <t>020-665-01</t>
  </si>
  <si>
    <t>VALLEY WEST CORP; VALLEY WEST MORTGAGE</t>
  </si>
  <si>
    <t>019-612-05</t>
  </si>
  <si>
    <t>CREDIT LINE</t>
  </si>
  <si>
    <t>019-676-07</t>
  </si>
  <si>
    <t>018-324-06</t>
  </si>
  <si>
    <t>PREMIER MORTGAGE RESOURCES LLC</t>
  </si>
  <si>
    <t>022-303-02</t>
  </si>
  <si>
    <t>ISERVE RESIDENTIAL LENDING LLC</t>
  </si>
  <si>
    <t>029-562-01</t>
  </si>
  <si>
    <t>AMERICA FIRST FEDERAL CREDIT UNION</t>
  </si>
  <si>
    <t>020-532-10</t>
  </si>
  <si>
    <t>AMERIS BANK</t>
  </si>
  <si>
    <t>020-400-02</t>
  </si>
  <si>
    <t>OPEN BANK</t>
  </si>
  <si>
    <t>020-545-22</t>
  </si>
  <si>
    <t>GREAT BASIN FEDERAL CREDIT UNION</t>
  </si>
  <si>
    <t>029-102-03</t>
  </si>
  <si>
    <t>ARK-LA-TEX FINANCIAL SERVICES; ELEVEN MORTGAGE</t>
  </si>
  <si>
    <t>022-152-07</t>
  </si>
  <si>
    <t>CAL</t>
  </si>
  <si>
    <t>Deed Subdivider</t>
  </si>
  <si>
    <t>CT</t>
  </si>
  <si>
    <t>Deed</t>
  </si>
  <si>
    <t>FA</t>
  </si>
  <si>
    <t>FC</t>
  </si>
  <si>
    <t>LT</t>
  </si>
  <si>
    <t>ST</t>
  </si>
  <si>
    <t>TI</t>
  </si>
  <si>
    <t>TTE</t>
  </si>
  <si>
    <t>Deed of Trust</t>
  </si>
  <si>
    <t>DR HORTON INC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</si>
</sst>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1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4" fillId="0" borderId="3" xfId="0" applyFont="1" applyBorder="1" applyAlignment="1">
      <alignment horizontal="center" wrapText="1"/>
    </xf>
    <xf numFmtId="0" fontId="19" fillId="0" borderId="0" xfId="11" applyFont="1"/>
    <xf numFmtId="0" fontId="1" fillId="0" borderId="0" xfId="11"/>
    <xf numFmtId="0" fontId="17" fillId="0" borderId="0" xfId="11" applyFo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0" fillId="2" borderId="21" xfId="12" applyFont="1" applyFill="1" applyBorder="1" applyAlignment="1">
      <alignment horizontal="center"/>
    </xf>
    <xf numFmtId="0" fontId="18" fillId="0" borderId="20" xfId="12" applyFont="1" applyFill="1" applyBorder="1" applyAlignment="1">
      <alignment wrapText="1"/>
    </xf>
    <xf numFmtId="0" fontId="18" fillId="0" borderId="20" xfId="12" applyFont="1" applyFill="1" applyBorder="1" applyAlignment="1">
      <alignment horizontal="right" wrapText="1"/>
    </xf>
    <xf numFmtId="165" fontId="18" fillId="0" borderId="20" xfId="12" applyNumberFormat="1" applyFont="1" applyFill="1" applyBorder="1" applyAlignment="1">
      <alignment horizontal="right" wrapText="1"/>
    </xf>
    <xf numFmtId="10" fontId="1" fillId="0" borderId="20" xfId="11" applyNumberFormat="1" applyBorder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20" xfId="11" applyNumberFormat="1" applyFont="1" applyFill="1" applyBorder="1" applyAlignment="1" applyProtection="1"/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numFmt numFmtId="14" formatCode="0.00%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numFmt numFmtId="14" formatCode="0.00%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bgColor theme="0"/>
        </patternFill>
      </fill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Core Title</c:v>
                </c:pt>
                <c:pt idx="3">
                  <c:v>Ticor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42</c:v>
                </c:pt>
                <c:pt idx="1">
                  <c:v>39</c:v>
                </c:pt>
                <c:pt idx="2">
                  <c:v>18</c:v>
                </c:pt>
                <c:pt idx="3">
                  <c:v>15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</c:ser>
        <c:shape val="box"/>
        <c:axId val="123901824"/>
        <c:axId val="123903360"/>
        <c:axId val="0"/>
      </c:bar3DChart>
      <c:catAx>
        <c:axId val="123901824"/>
        <c:scaling>
          <c:orientation val="minMax"/>
        </c:scaling>
        <c:axPos val="b"/>
        <c:numFmt formatCode="General" sourceLinked="1"/>
        <c:majorTickMark val="none"/>
        <c:tickLblPos val="nextTo"/>
        <c:crossAx val="123903360"/>
        <c:crosses val="autoZero"/>
        <c:auto val="1"/>
        <c:lblAlgn val="ctr"/>
        <c:lblOffset val="100"/>
      </c:catAx>
      <c:valAx>
        <c:axId val="1239033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39018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STATS'!$A$20:$A$24</c:f>
              <c:strCache>
                <c:ptCount val="5"/>
                <c:pt idx="0">
                  <c:v>Core Title</c:v>
                </c:pt>
                <c:pt idx="1">
                  <c:v>First American Title</c:v>
                </c:pt>
                <c:pt idx="2">
                  <c:v>Stewart Title</c:v>
                </c:pt>
                <c:pt idx="3">
                  <c:v>First Centennial Title</c:v>
                </c:pt>
                <c:pt idx="4">
                  <c:v>Ticor Title</c:v>
                </c:pt>
              </c:strCache>
            </c:strRef>
          </c:cat>
          <c:val>
            <c:numRef>
              <c:f>'OVERALL STATS'!$B$20:$B$24</c:f>
              <c:numCache>
                <c:formatCode>0</c:formatCode>
                <c:ptCount val="5"/>
                <c:pt idx="0">
                  <c:v>9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</c:ser>
        <c:shape val="box"/>
        <c:axId val="124409344"/>
        <c:axId val="124410880"/>
        <c:axId val="0"/>
      </c:bar3DChart>
      <c:catAx>
        <c:axId val="124409344"/>
        <c:scaling>
          <c:orientation val="minMax"/>
        </c:scaling>
        <c:axPos val="b"/>
        <c:numFmt formatCode="General" sourceLinked="1"/>
        <c:majorTickMark val="none"/>
        <c:tickLblPos val="nextTo"/>
        <c:crossAx val="124410880"/>
        <c:crosses val="autoZero"/>
        <c:auto val="1"/>
        <c:lblAlgn val="ctr"/>
        <c:lblOffset val="100"/>
      </c:catAx>
      <c:valAx>
        <c:axId val="1244108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44093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Core Title</c:v>
                </c:pt>
                <c:pt idx="3">
                  <c:v>Ticor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STATS'!$B$30:$B$37</c:f>
              <c:numCache>
                <c:formatCode>0</c:formatCode>
                <c:ptCount val="8"/>
                <c:pt idx="0">
                  <c:v>48</c:v>
                </c:pt>
                <c:pt idx="1">
                  <c:v>44</c:v>
                </c:pt>
                <c:pt idx="2">
                  <c:v>27</c:v>
                </c:pt>
                <c:pt idx="3">
                  <c:v>19</c:v>
                </c:pt>
                <c:pt idx="4">
                  <c:v>11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</c:ser>
        <c:shape val="box"/>
        <c:axId val="124433152"/>
        <c:axId val="124434688"/>
        <c:axId val="0"/>
      </c:bar3DChart>
      <c:catAx>
        <c:axId val="124433152"/>
        <c:scaling>
          <c:orientation val="minMax"/>
        </c:scaling>
        <c:axPos val="b"/>
        <c:numFmt formatCode="General" sourceLinked="1"/>
        <c:majorTickMark val="none"/>
        <c:tickLblPos val="nextTo"/>
        <c:crossAx val="124434688"/>
        <c:crosses val="autoZero"/>
        <c:auto val="1"/>
        <c:lblAlgn val="ctr"/>
        <c:lblOffset val="100"/>
      </c:catAx>
      <c:valAx>
        <c:axId val="1244346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44331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Core Title</c:v>
                </c:pt>
                <c:pt idx="3">
                  <c:v>Ticor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20390095</c:v>
                </c:pt>
                <c:pt idx="1">
                  <c:v>14624663</c:v>
                </c:pt>
                <c:pt idx="2">
                  <c:v>5772000</c:v>
                </c:pt>
                <c:pt idx="3">
                  <c:v>4753800</c:v>
                </c:pt>
                <c:pt idx="4">
                  <c:v>1936000</c:v>
                </c:pt>
                <c:pt idx="5">
                  <c:v>1828084</c:v>
                </c:pt>
                <c:pt idx="6">
                  <c:v>1045000</c:v>
                </c:pt>
                <c:pt idx="7">
                  <c:v>375000</c:v>
                </c:pt>
              </c:numCache>
            </c:numRef>
          </c:val>
        </c:ser>
        <c:shape val="box"/>
        <c:axId val="124338176"/>
        <c:axId val="124339712"/>
        <c:axId val="0"/>
      </c:bar3DChart>
      <c:catAx>
        <c:axId val="124338176"/>
        <c:scaling>
          <c:orientation val="minMax"/>
        </c:scaling>
        <c:axPos val="b"/>
        <c:numFmt formatCode="General" sourceLinked="1"/>
        <c:majorTickMark val="none"/>
        <c:tickLblPos val="nextTo"/>
        <c:crossAx val="124339712"/>
        <c:crosses val="autoZero"/>
        <c:auto val="1"/>
        <c:lblAlgn val="ctr"/>
        <c:lblOffset val="100"/>
      </c:catAx>
      <c:valAx>
        <c:axId val="1243397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4338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STATS'!$A$20:$A$24</c:f>
              <c:strCache>
                <c:ptCount val="5"/>
                <c:pt idx="0">
                  <c:v>Core Title</c:v>
                </c:pt>
                <c:pt idx="1">
                  <c:v>First American Title</c:v>
                </c:pt>
                <c:pt idx="2">
                  <c:v>Stewart Title</c:v>
                </c:pt>
                <c:pt idx="3">
                  <c:v>First Centennial Title</c:v>
                </c:pt>
                <c:pt idx="4">
                  <c:v>Ticor Title</c:v>
                </c:pt>
              </c:strCache>
            </c:strRef>
          </c:cat>
          <c:val>
            <c:numRef>
              <c:f>'OVERALL STATS'!$C$20:$C$24</c:f>
              <c:numCache>
                <c:formatCode>"$"#,##0</c:formatCode>
                <c:ptCount val="5"/>
                <c:pt idx="0">
                  <c:v>3007645</c:v>
                </c:pt>
                <c:pt idx="1">
                  <c:v>1679300</c:v>
                </c:pt>
                <c:pt idx="2">
                  <c:v>1574178</c:v>
                </c:pt>
                <c:pt idx="3">
                  <c:v>5714999</c:v>
                </c:pt>
                <c:pt idx="4">
                  <c:v>752478</c:v>
                </c:pt>
              </c:numCache>
            </c:numRef>
          </c:val>
        </c:ser>
        <c:shape val="box"/>
        <c:axId val="124374016"/>
        <c:axId val="124379904"/>
        <c:axId val="0"/>
      </c:bar3DChart>
      <c:catAx>
        <c:axId val="124374016"/>
        <c:scaling>
          <c:orientation val="minMax"/>
        </c:scaling>
        <c:axPos val="b"/>
        <c:numFmt formatCode="General" sourceLinked="1"/>
        <c:majorTickMark val="none"/>
        <c:tickLblPos val="nextTo"/>
        <c:crossAx val="124379904"/>
        <c:crosses val="autoZero"/>
        <c:auto val="1"/>
        <c:lblAlgn val="ctr"/>
        <c:lblOffset val="100"/>
      </c:catAx>
      <c:valAx>
        <c:axId val="1243799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43740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Core Title</c:v>
                </c:pt>
                <c:pt idx="3">
                  <c:v>Ticor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STATS'!$C$30:$C$37</c:f>
              <c:numCache>
                <c:formatCode>"$"#,##0</c:formatCode>
                <c:ptCount val="8"/>
                <c:pt idx="0">
                  <c:v>21964273</c:v>
                </c:pt>
                <c:pt idx="1">
                  <c:v>20339662</c:v>
                </c:pt>
                <c:pt idx="2">
                  <c:v>8779645</c:v>
                </c:pt>
                <c:pt idx="3">
                  <c:v>5506278</c:v>
                </c:pt>
                <c:pt idx="4">
                  <c:v>3615300</c:v>
                </c:pt>
                <c:pt idx="5">
                  <c:v>1828084</c:v>
                </c:pt>
                <c:pt idx="6">
                  <c:v>1045000</c:v>
                </c:pt>
                <c:pt idx="7">
                  <c:v>375000</c:v>
                </c:pt>
              </c:numCache>
            </c:numRef>
          </c:val>
        </c:ser>
        <c:shape val="box"/>
        <c:axId val="124459264"/>
        <c:axId val="124469248"/>
        <c:axId val="0"/>
      </c:bar3DChart>
      <c:catAx>
        <c:axId val="124459264"/>
        <c:scaling>
          <c:orientation val="minMax"/>
        </c:scaling>
        <c:axPos val="b"/>
        <c:numFmt formatCode="General" sourceLinked="1"/>
        <c:majorTickMark val="none"/>
        <c:tickLblPos val="nextTo"/>
        <c:crossAx val="124469248"/>
        <c:crosses val="autoZero"/>
        <c:auto val="1"/>
        <c:lblAlgn val="ctr"/>
        <c:lblOffset val="100"/>
      </c:catAx>
      <c:valAx>
        <c:axId val="1244692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44592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42</xdr:row>
      <xdr:rowOff>9525</xdr:rowOff>
    </xdr:from>
    <xdr:to>
      <xdr:col>6</xdr:col>
      <xdr:colOff>1152524</xdr:colOff>
      <xdr:row>59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60</xdr:row>
      <xdr:rowOff>19050</xdr:rowOff>
    </xdr:from>
    <xdr:to>
      <xdr:col>6</xdr:col>
      <xdr:colOff>1152524</xdr:colOff>
      <xdr:row>77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78</xdr:row>
      <xdr:rowOff>0</xdr:rowOff>
    </xdr:from>
    <xdr:to>
      <xdr:col>6</xdr:col>
      <xdr:colOff>1143000</xdr:colOff>
      <xdr:row>94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42</xdr:row>
      <xdr:rowOff>0</xdr:rowOff>
    </xdr:from>
    <xdr:to>
      <xdr:col>20</xdr:col>
      <xdr:colOff>190500</xdr:colOff>
      <xdr:row>58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60</xdr:row>
      <xdr:rowOff>9525</xdr:rowOff>
    </xdr:from>
    <xdr:to>
      <xdr:col>20</xdr:col>
      <xdr:colOff>190499</xdr:colOff>
      <xdr:row>77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78</xdr:row>
      <xdr:rowOff>9525</xdr:rowOff>
    </xdr:from>
    <xdr:to>
      <xdr:col>20</xdr:col>
      <xdr:colOff>180974</xdr:colOff>
      <xdr:row>95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597.493862037038" createdVersion="3" refreshedVersion="3" minRefreshableVersion="3" recordCount="127">
  <cacheSource type="worksheet">
    <worksheetSource name="Table5"/>
  </cacheSource>
  <cacheFields count="10">
    <cacheField name="FULLNAME" numFmtId="0">
      <sharedItems containsBlank="1" count="9">
        <s v="Calatlantic Title West"/>
        <s v="Core Title"/>
        <s v="First American Title"/>
        <s v="First Centennial Title"/>
        <s v="Landmark Title"/>
        <s v="Stewart Title"/>
        <s v="Ticor Title"/>
        <s v="True Title and Escrow"/>
        <m u="1"/>
      </sharedItems>
    </cacheField>
    <cacheField name="RECBY" numFmtId="0">
      <sharedItems/>
    </cacheField>
    <cacheField name="BRANCH" numFmtId="0">
      <sharedItems containsBlank="1" count="15">
        <s v="MCCARRAN"/>
        <s v="CARSON CITY"/>
        <s v="KIETZKE"/>
        <s v="WINNEMUCCA"/>
        <s v="MINDEN"/>
        <s v="RIDGEVIEW"/>
        <s v="LAKESIDEMOANA"/>
        <s v="ZEPHYR"/>
        <s v="GARDNERVILLE"/>
        <s v="FERNLEY"/>
        <s v="DAMONTE"/>
        <s v="SPARKS"/>
        <s v="PLUMB"/>
        <s v="YERINGTON"/>
        <m u="1"/>
      </sharedItems>
    </cacheField>
    <cacheField name="EO" numFmtId="0">
      <sharedItems containsBlank="1" count="40">
        <s v="LH"/>
        <s v="KDJ"/>
        <s v="AMG"/>
        <s v="JMS"/>
        <s v="ASK"/>
        <s v="DC"/>
        <s v="MDD"/>
        <s v="GH"/>
        <s v="ET"/>
        <s v="TM"/>
        <s v="CC"/>
        <s v="20"/>
        <s v="12"/>
        <s v="5"/>
        <s v="17"/>
        <s v="3"/>
        <s v="11"/>
        <s v="23"/>
        <s v="9"/>
        <s v="24"/>
        <s v="15"/>
        <s v="21"/>
        <s v="10"/>
        <s v="DP"/>
        <s v="CRB"/>
        <s v="SAB"/>
        <s v="MLC"/>
        <s v="TF"/>
        <s v="BA"/>
        <s v="RC"/>
        <s v="RS"/>
        <s v="UNK"/>
        <s v="AJF"/>
        <s v="AM"/>
        <s v="DKC"/>
        <s v="FAF"/>
        <s v="AE"/>
        <s v="RLT"/>
        <s v="YC"/>
        <m u="1"/>
      </sharedItems>
    </cacheField>
    <cacheField name="PROPTYPE" numFmtId="0">
      <sharedItems containsBlank="1" count="6">
        <s v="SINGLE FAM RES."/>
        <s v="VACANT LAND"/>
        <s v="MOBILE HOME"/>
        <s v="COMMERCIAL"/>
        <s v="2-4 PLEX"/>
        <m u="1"/>
      </sharedItems>
    </cacheField>
    <cacheField name="DOCNUM" numFmtId="0">
      <sharedItems containsSemiMixedTypes="0" containsString="0" containsNumber="1" containsInteger="1" minValue="686808" maxValue="687906"/>
    </cacheField>
    <cacheField name="AMOUNT" numFmtId="165">
      <sharedItems containsSemiMixedTypes="0" containsString="0" containsNumber="1" containsInteger="1" minValue="1000" maxValue="7625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10-01T00:00:00" maxDate="2024-11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597.494078124997" createdVersion="3" refreshedVersion="3" minRefreshableVersion="3" recordCount="30">
  <cacheSource type="worksheet">
    <worksheetSource name="Table4"/>
  </cacheSource>
  <cacheFields count="8">
    <cacheField name="FULLNAME" numFmtId="0">
      <sharedItems containsBlank="1" count="14">
        <s v="Core Title"/>
        <s v="First American Title"/>
        <s v="First Centennial Title"/>
        <s v="Stewart Title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FHA"/>
        <s v="CONVENTIONAL"/>
        <s v="CONSTRUCTION"/>
        <s v="VA"/>
        <s v="HARD MONEY"/>
        <s v="COMMERCIAL"/>
        <s v="CREDIT LINE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86805" maxValue="687864"/>
    </cacheField>
    <cacheField name="AMOUNT" numFmtId="165">
      <sharedItems containsSemiMixedTypes="0" containsString="0" containsNumber="1" containsInteger="1" minValue="11722" maxValue="4607000"/>
    </cacheField>
    <cacheField name="RECDATE" numFmtId="14">
      <sharedItems containsSemiMixedTypes="0" containsNonDate="0" containsDate="1" containsString="0" minDate="2024-10-01T00:00:00" maxDate="2024-11-01T00:00:00"/>
    </cacheField>
    <cacheField name="LENDER" numFmtId="0">
      <sharedItems containsBlank="1" count="116">
        <s v="FAIRWAY INDEPENDENT MORTGAGE CORP"/>
        <s v="ARK-LA-TEX FINANCIAL SERVICES; ELEVEN MORTGAGE"/>
        <s v="GUILD MORTGAGE COMPANY"/>
        <s v="HERITAGE BANK OF NEVADA; GLACIER BANK"/>
        <s v="UNITED WHOLESALE MORTGAGE LLC"/>
        <s v="FRYE LINDA D TRUSTEE; FRYE LINDA D TRUST"/>
        <s v="SYNERGY ONE LENDING INC"/>
        <s v="GOLD STAR MORTGAGE FINANCIAL GROUP CORP"/>
        <s v="VALLEY WEST CORP; VALLEY WEST MORTGAGE"/>
        <s v="AMERICA FIRST FEDERAL CREDIT UNION"/>
        <s v="ALAMEDA MORTGAGE CORP"/>
        <s v="OPEN BANK"/>
        <s v="AMERIS BANK"/>
        <s v="UNITED FEDERAL CREDIT UNION"/>
        <s v="CROSSCOUNTRY MORTGAGE LLC"/>
        <s v="PRIMELENDING"/>
        <s v="GREAT BASIN FEDERAL CREDIT UNION"/>
        <s v="NEXA MORTGAGE"/>
        <s v="ISERVE RESIDENTIAL LENDING LLC"/>
        <s v="NEVADA STATE BANK; NEVADA STATE BANK"/>
        <s v="PREMIER MORTGAGE RESOURCES LLC"/>
        <s v="GREATER NEVADA CREDIT UNION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STATE FARM BANK FSB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7">
  <r>
    <x v="0"/>
    <s v="CAL"/>
    <x v="0"/>
    <x v="0"/>
    <x v="0"/>
    <n v="687800"/>
    <n v="424950"/>
    <x v="0"/>
    <s v="YES"/>
    <d v="2024-10-29T00:00:00"/>
  </r>
  <r>
    <x v="0"/>
    <s v="CAL"/>
    <x v="0"/>
    <x v="0"/>
    <x v="0"/>
    <n v="687374"/>
    <n v="463700"/>
    <x v="1"/>
    <s v="YES"/>
    <d v="2024-10-17T00:00:00"/>
  </r>
  <r>
    <x v="0"/>
    <s v="CAL"/>
    <x v="0"/>
    <x v="0"/>
    <x v="0"/>
    <n v="687022"/>
    <n v="461396"/>
    <x v="0"/>
    <s v="YES"/>
    <d v="2024-10-07T00:00:00"/>
  </r>
  <r>
    <x v="0"/>
    <s v="CAL"/>
    <x v="0"/>
    <x v="0"/>
    <x v="0"/>
    <n v="687422"/>
    <n v="478038"/>
    <x v="0"/>
    <s v="YES"/>
    <d v="2024-10-18T00:00:00"/>
  </r>
  <r>
    <x v="1"/>
    <s v="CT"/>
    <x v="1"/>
    <x v="1"/>
    <x v="0"/>
    <n v="687054"/>
    <n v="375000"/>
    <x v="1"/>
    <s v="YES"/>
    <d v="2024-10-08T00:00:00"/>
  </r>
  <r>
    <x v="1"/>
    <s v="CT"/>
    <x v="1"/>
    <x v="2"/>
    <x v="1"/>
    <n v="687306"/>
    <n v="110000"/>
    <x v="1"/>
    <s v="YES"/>
    <d v="2024-10-16T00:00:00"/>
  </r>
  <r>
    <x v="1"/>
    <s v="CT"/>
    <x v="1"/>
    <x v="2"/>
    <x v="0"/>
    <n v="687274"/>
    <n v="390000"/>
    <x v="1"/>
    <s v="YES"/>
    <d v="2024-10-15T00:00:00"/>
  </r>
  <r>
    <x v="1"/>
    <s v="CT"/>
    <x v="1"/>
    <x v="1"/>
    <x v="0"/>
    <n v="687808"/>
    <n v="425000"/>
    <x v="1"/>
    <s v="YES"/>
    <d v="2024-10-30T00:00:00"/>
  </r>
  <r>
    <x v="1"/>
    <s v="CT"/>
    <x v="1"/>
    <x v="2"/>
    <x v="1"/>
    <n v="687811"/>
    <n v="37500"/>
    <x v="1"/>
    <s v="YES"/>
    <d v="2024-10-30T00:00:00"/>
  </r>
  <r>
    <x v="1"/>
    <s v="CT"/>
    <x v="2"/>
    <x v="3"/>
    <x v="2"/>
    <n v="687505"/>
    <n v="267000"/>
    <x v="1"/>
    <s v="YES"/>
    <d v="2024-10-21T00:00:00"/>
  </r>
  <r>
    <x v="1"/>
    <s v="CT"/>
    <x v="1"/>
    <x v="1"/>
    <x v="0"/>
    <n v="687372"/>
    <n v="455000"/>
    <x v="1"/>
    <s v="YES"/>
    <d v="2024-10-17T00:00:00"/>
  </r>
  <r>
    <x v="1"/>
    <s v="CT"/>
    <x v="1"/>
    <x v="1"/>
    <x v="0"/>
    <n v="687205"/>
    <n v="407000"/>
    <x v="1"/>
    <s v="YES"/>
    <d v="2024-10-11T00:00:00"/>
  </r>
  <r>
    <x v="1"/>
    <s v="CT"/>
    <x v="1"/>
    <x v="4"/>
    <x v="0"/>
    <n v="687825"/>
    <n v="350000"/>
    <x v="1"/>
    <s v="YES"/>
    <d v="2024-10-30T00:00:00"/>
  </r>
  <r>
    <x v="1"/>
    <s v="CT"/>
    <x v="1"/>
    <x v="5"/>
    <x v="0"/>
    <n v="687861"/>
    <n v="386000"/>
    <x v="1"/>
    <s v="YES"/>
    <d v="2024-10-31T00:00:00"/>
  </r>
  <r>
    <x v="1"/>
    <s v="CT"/>
    <x v="1"/>
    <x v="5"/>
    <x v="1"/>
    <n v="687024"/>
    <n v="40000"/>
    <x v="1"/>
    <s v="YES"/>
    <d v="2024-10-07T00:00:00"/>
  </r>
  <r>
    <x v="1"/>
    <s v="CT"/>
    <x v="1"/>
    <x v="2"/>
    <x v="0"/>
    <n v="687653"/>
    <n v="88000"/>
    <x v="1"/>
    <s v="YES"/>
    <d v="2024-10-24T00:00:00"/>
  </r>
  <r>
    <x v="1"/>
    <s v="CT"/>
    <x v="2"/>
    <x v="4"/>
    <x v="0"/>
    <n v="686875"/>
    <n v="105500"/>
    <x v="1"/>
    <s v="YES"/>
    <d v="2024-10-02T00:00:00"/>
  </r>
  <r>
    <x v="1"/>
    <s v="CT"/>
    <x v="2"/>
    <x v="4"/>
    <x v="0"/>
    <n v="686818"/>
    <n v="160000"/>
    <x v="1"/>
    <s v="YES"/>
    <d v="2024-10-01T00:00:00"/>
  </r>
  <r>
    <x v="1"/>
    <s v="CT"/>
    <x v="2"/>
    <x v="6"/>
    <x v="0"/>
    <n v="687892"/>
    <n v="1650000"/>
    <x v="1"/>
    <s v="YES"/>
    <d v="2024-10-31T00:00:00"/>
  </r>
  <r>
    <x v="1"/>
    <s v="CT"/>
    <x v="1"/>
    <x v="1"/>
    <x v="0"/>
    <n v="687894"/>
    <n v="435000"/>
    <x v="1"/>
    <s v="YES"/>
    <d v="2024-10-31T00:00:00"/>
  </r>
  <r>
    <x v="1"/>
    <s v="CT"/>
    <x v="3"/>
    <x v="7"/>
    <x v="1"/>
    <n v="686814"/>
    <n v="26000"/>
    <x v="1"/>
    <s v="YES"/>
    <d v="2024-10-01T00:00:00"/>
  </r>
  <r>
    <x v="1"/>
    <s v="CT"/>
    <x v="2"/>
    <x v="3"/>
    <x v="1"/>
    <n v="687221"/>
    <n v="65000"/>
    <x v="1"/>
    <s v="YES"/>
    <d v="2024-10-11T00:00:00"/>
  </r>
  <r>
    <x v="2"/>
    <s v="FA"/>
    <x v="4"/>
    <x v="8"/>
    <x v="0"/>
    <n v="687271"/>
    <n v="422000"/>
    <x v="1"/>
    <s v="YES"/>
    <d v="2024-10-15T00:00:00"/>
  </r>
  <r>
    <x v="2"/>
    <s v="FA"/>
    <x v="4"/>
    <x v="8"/>
    <x v="0"/>
    <n v="687676"/>
    <n v="595000"/>
    <x v="1"/>
    <s v="YES"/>
    <d v="2024-10-24T00:00:00"/>
  </r>
  <r>
    <x v="2"/>
    <s v="FA"/>
    <x v="2"/>
    <x v="9"/>
    <x v="0"/>
    <n v="687217"/>
    <n v="354000"/>
    <x v="1"/>
    <s v="YES"/>
    <d v="2024-10-11T00:00:00"/>
  </r>
  <r>
    <x v="2"/>
    <s v="FA"/>
    <x v="2"/>
    <x v="10"/>
    <x v="2"/>
    <n v="686999"/>
    <n v="200000"/>
    <x v="1"/>
    <s v="YES"/>
    <d v="2024-10-07T00:00:00"/>
  </r>
  <r>
    <x v="2"/>
    <s v="FA"/>
    <x v="2"/>
    <x v="9"/>
    <x v="0"/>
    <n v="686808"/>
    <n v="365000"/>
    <x v="1"/>
    <s v="YES"/>
    <d v="2024-10-01T00:00:00"/>
  </r>
  <r>
    <x v="3"/>
    <s v="FC"/>
    <x v="5"/>
    <x v="11"/>
    <x v="0"/>
    <n v="687102"/>
    <n v="587486"/>
    <x v="0"/>
    <s v="YES"/>
    <d v="2024-10-09T00:00:00"/>
  </r>
  <r>
    <x v="3"/>
    <s v="FC"/>
    <x v="6"/>
    <x v="12"/>
    <x v="1"/>
    <n v="687400"/>
    <n v="390000"/>
    <x v="1"/>
    <s v="YES"/>
    <d v="2024-10-18T00:00:00"/>
  </r>
  <r>
    <x v="3"/>
    <s v="FC"/>
    <x v="5"/>
    <x v="13"/>
    <x v="2"/>
    <n v="686849"/>
    <n v="170777"/>
    <x v="1"/>
    <s v="YES"/>
    <d v="2024-10-02T00:00:00"/>
  </r>
  <r>
    <x v="3"/>
    <s v="FC"/>
    <x v="7"/>
    <x v="14"/>
    <x v="1"/>
    <n v="687047"/>
    <n v="35000"/>
    <x v="1"/>
    <s v="YES"/>
    <d v="2024-10-08T00:00:00"/>
  </r>
  <r>
    <x v="3"/>
    <s v="FC"/>
    <x v="8"/>
    <x v="15"/>
    <x v="0"/>
    <n v="687025"/>
    <n v="637000"/>
    <x v="1"/>
    <s v="YES"/>
    <d v="2024-10-07T00:00:00"/>
  </r>
  <r>
    <x v="3"/>
    <s v="FC"/>
    <x v="9"/>
    <x v="16"/>
    <x v="1"/>
    <n v="686894"/>
    <n v="230000"/>
    <x v="1"/>
    <s v="YES"/>
    <d v="2024-10-03T00:00:00"/>
  </r>
  <r>
    <x v="3"/>
    <s v="FC"/>
    <x v="1"/>
    <x v="17"/>
    <x v="0"/>
    <n v="687356"/>
    <n v="130000"/>
    <x v="1"/>
    <s v="YES"/>
    <d v="2024-10-17T00:00:00"/>
  </r>
  <r>
    <x v="3"/>
    <s v="FC"/>
    <x v="1"/>
    <x v="17"/>
    <x v="0"/>
    <n v="686898"/>
    <n v="630000"/>
    <x v="1"/>
    <s v="YES"/>
    <d v="2024-10-03T00:00:00"/>
  </r>
  <r>
    <x v="3"/>
    <s v="FC"/>
    <x v="9"/>
    <x v="16"/>
    <x v="1"/>
    <n v="686944"/>
    <n v="48000"/>
    <x v="1"/>
    <s v="YES"/>
    <d v="2024-10-03T00:00:00"/>
  </r>
  <r>
    <x v="3"/>
    <s v="FC"/>
    <x v="1"/>
    <x v="17"/>
    <x v="0"/>
    <n v="687869"/>
    <n v="250000"/>
    <x v="1"/>
    <s v="YES"/>
    <d v="2024-10-31T00:00:00"/>
  </r>
  <r>
    <x v="3"/>
    <s v="FC"/>
    <x v="1"/>
    <x v="17"/>
    <x v="0"/>
    <n v="687051"/>
    <n v="395000"/>
    <x v="1"/>
    <s v="YES"/>
    <d v="2024-10-08T00:00:00"/>
  </r>
  <r>
    <x v="3"/>
    <s v="FC"/>
    <x v="1"/>
    <x v="17"/>
    <x v="0"/>
    <n v="687872"/>
    <n v="520000"/>
    <x v="1"/>
    <s v="YES"/>
    <d v="2024-10-31T00:00:00"/>
  </r>
  <r>
    <x v="3"/>
    <s v="FC"/>
    <x v="5"/>
    <x v="18"/>
    <x v="0"/>
    <n v="686932"/>
    <n v="350000"/>
    <x v="1"/>
    <s v="YES"/>
    <d v="2024-10-03T00:00:00"/>
  </r>
  <r>
    <x v="3"/>
    <s v="FC"/>
    <x v="1"/>
    <x v="17"/>
    <x v="1"/>
    <n v="687880"/>
    <n v="100000"/>
    <x v="1"/>
    <s v="YES"/>
    <d v="2024-10-31T00:00:00"/>
  </r>
  <r>
    <x v="3"/>
    <s v="FC"/>
    <x v="5"/>
    <x v="18"/>
    <x v="0"/>
    <n v="687272"/>
    <n v="375000"/>
    <x v="1"/>
    <s v="YES"/>
    <d v="2024-10-15T00:00:00"/>
  </r>
  <r>
    <x v="3"/>
    <s v="FC"/>
    <x v="5"/>
    <x v="11"/>
    <x v="0"/>
    <n v="687906"/>
    <n v="418000"/>
    <x v="0"/>
    <s v="YES"/>
    <d v="2024-10-31T00:00:00"/>
  </r>
  <r>
    <x v="3"/>
    <s v="FC"/>
    <x v="9"/>
    <x v="16"/>
    <x v="0"/>
    <n v="687207"/>
    <n v="404000"/>
    <x v="1"/>
    <s v="YES"/>
    <d v="2024-10-11T00:00:00"/>
  </r>
  <r>
    <x v="3"/>
    <s v="FC"/>
    <x v="8"/>
    <x v="15"/>
    <x v="0"/>
    <n v="686997"/>
    <n v="525000"/>
    <x v="1"/>
    <s v="YES"/>
    <d v="2024-10-07T00:00:00"/>
  </r>
  <r>
    <x v="3"/>
    <s v="FC"/>
    <x v="10"/>
    <x v="19"/>
    <x v="1"/>
    <n v="687171"/>
    <n v="1957500"/>
    <x v="1"/>
    <s v="YES"/>
    <d v="2024-10-10T00:00:00"/>
  </r>
  <r>
    <x v="3"/>
    <s v="FC"/>
    <x v="1"/>
    <x v="17"/>
    <x v="1"/>
    <n v="687094"/>
    <n v="200000"/>
    <x v="1"/>
    <s v="YES"/>
    <d v="2024-10-09T00:00:00"/>
  </r>
  <r>
    <x v="3"/>
    <s v="FC"/>
    <x v="1"/>
    <x v="17"/>
    <x v="0"/>
    <n v="686812"/>
    <n v="554000"/>
    <x v="1"/>
    <s v="YES"/>
    <d v="2024-10-01T00:00:00"/>
  </r>
  <r>
    <x v="3"/>
    <s v="FC"/>
    <x v="1"/>
    <x v="17"/>
    <x v="0"/>
    <n v="687898"/>
    <n v="375000"/>
    <x v="1"/>
    <s v="YES"/>
    <d v="2024-10-31T00:00:00"/>
  </r>
  <r>
    <x v="3"/>
    <s v="FC"/>
    <x v="9"/>
    <x v="16"/>
    <x v="0"/>
    <n v="687654"/>
    <n v="339900"/>
    <x v="1"/>
    <s v="YES"/>
    <d v="2024-10-24T00:00:00"/>
  </r>
  <r>
    <x v="3"/>
    <s v="FC"/>
    <x v="1"/>
    <x v="17"/>
    <x v="1"/>
    <n v="687109"/>
    <n v="25000"/>
    <x v="1"/>
    <s v="YES"/>
    <d v="2024-10-09T00:00:00"/>
  </r>
  <r>
    <x v="3"/>
    <s v="FC"/>
    <x v="5"/>
    <x v="20"/>
    <x v="1"/>
    <n v="686822"/>
    <n v="28000"/>
    <x v="1"/>
    <s v="YES"/>
    <d v="2024-10-01T00:00:00"/>
  </r>
  <r>
    <x v="3"/>
    <s v="FC"/>
    <x v="5"/>
    <x v="18"/>
    <x v="0"/>
    <n v="687112"/>
    <n v="720000"/>
    <x v="1"/>
    <s v="YES"/>
    <d v="2024-10-09T00:00:00"/>
  </r>
  <r>
    <x v="3"/>
    <s v="FC"/>
    <x v="9"/>
    <x v="16"/>
    <x v="1"/>
    <n v="687626"/>
    <n v="1000"/>
    <x v="1"/>
    <s v="YES"/>
    <d v="2024-10-23T00:00:00"/>
  </r>
  <r>
    <x v="3"/>
    <s v="FC"/>
    <x v="8"/>
    <x v="15"/>
    <x v="1"/>
    <n v="687756"/>
    <n v="80000"/>
    <x v="1"/>
    <s v="YES"/>
    <d v="2024-10-28T00:00:00"/>
  </r>
  <r>
    <x v="3"/>
    <s v="FC"/>
    <x v="5"/>
    <x v="18"/>
    <x v="0"/>
    <n v="687603"/>
    <n v="339000"/>
    <x v="1"/>
    <s v="YES"/>
    <d v="2024-10-23T00:00:00"/>
  </r>
  <r>
    <x v="3"/>
    <s v="FC"/>
    <x v="5"/>
    <x v="13"/>
    <x v="1"/>
    <n v="687414"/>
    <n v="140000"/>
    <x v="1"/>
    <s v="YES"/>
    <d v="2024-10-18T00:00:00"/>
  </r>
  <r>
    <x v="3"/>
    <s v="FC"/>
    <x v="1"/>
    <x v="17"/>
    <x v="1"/>
    <n v="687571"/>
    <n v="25000"/>
    <x v="1"/>
    <s v="YES"/>
    <d v="2024-10-22T00:00:00"/>
  </r>
  <r>
    <x v="3"/>
    <s v="FC"/>
    <x v="10"/>
    <x v="19"/>
    <x v="0"/>
    <n v="687136"/>
    <n v="315000"/>
    <x v="1"/>
    <s v="YES"/>
    <d v="2024-10-10T00:00:00"/>
  </r>
  <r>
    <x v="3"/>
    <s v="FC"/>
    <x v="6"/>
    <x v="12"/>
    <x v="0"/>
    <n v="687076"/>
    <n v="370000"/>
    <x v="1"/>
    <s v="YES"/>
    <d v="2024-10-08T00:00:00"/>
  </r>
  <r>
    <x v="3"/>
    <s v="FC"/>
    <x v="9"/>
    <x v="16"/>
    <x v="0"/>
    <n v="687502"/>
    <n v="375000"/>
    <x v="1"/>
    <s v="YES"/>
    <d v="2024-10-21T00:00:00"/>
  </r>
  <r>
    <x v="3"/>
    <s v="FC"/>
    <x v="11"/>
    <x v="21"/>
    <x v="0"/>
    <n v="687434"/>
    <n v="440000"/>
    <x v="1"/>
    <s v="YES"/>
    <d v="2024-10-18T00:00:00"/>
  </r>
  <r>
    <x v="3"/>
    <s v="FC"/>
    <x v="9"/>
    <x v="16"/>
    <x v="0"/>
    <n v="687431"/>
    <n v="405000"/>
    <x v="1"/>
    <s v="YES"/>
    <d v="2024-10-18T00:00:00"/>
  </r>
  <r>
    <x v="3"/>
    <s v="FC"/>
    <x v="5"/>
    <x v="13"/>
    <x v="3"/>
    <n v="687768"/>
    <n v="850000"/>
    <x v="1"/>
    <s v="YES"/>
    <d v="2024-10-29T00:00:00"/>
  </r>
  <r>
    <x v="3"/>
    <s v="FC"/>
    <x v="10"/>
    <x v="19"/>
    <x v="4"/>
    <n v="687312"/>
    <n v="440000"/>
    <x v="1"/>
    <s v="YES"/>
    <d v="2024-10-16T00:00:00"/>
  </r>
  <r>
    <x v="3"/>
    <s v="FC"/>
    <x v="5"/>
    <x v="22"/>
    <x v="0"/>
    <n v="687606"/>
    <n v="450000"/>
    <x v="1"/>
    <s v="YES"/>
    <d v="2024-10-23T00:00:00"/>
  </r>
  <r>
    <x v="4"/>
    <s v="LT"/>
    <x v="12"/>
    <x v="23"/>
    <x v="0"/>
    <n v="687887"/>
    <n v="315000"/>
    <x v="1"/>
    <s v="YES"/>
    <d v="2024-10-31T00:00:00"/>
  </r>
  <r>
    <x v="4"/>
    <s v="LT"/>
    <x v="12"/>
    <x v="23"/>
    <x v="0"/>
    <n v="686909"/>
    <n v="375000"/>
    <x v="1"/>
    <s v="YES"/>
    <d v="2024-10-03T00:00:00"/>
  </r>
  <r>
    <x v="4"/>
    <s v="LT"/>
    <x v="12"/>
    <x v="23"/>
    <x v="2"/>
    <n v="687783"/>
    <n v="355000"/>
    <x v="1"/>
    <s v="YES"/>
    <d v="2024-10-29T00:00:00"/>
  </r>
  <r>
    <x v="5"/>
    <s v="ST"/>
    <x v="13"/>
    <x v="24"/>
    <x v="2"/>
    <n v="687884"/>
    <n v="240000"/>
    <x v="1"/>
    <s v="YES"/>
    <d v="2024-10-31T00:00:00"/>
  </r>
  <r>
    <x v="5"/>
    <s v="ST"/>
    <x v="2"/>
    <x v="25"/>
    <x v="0"/>
    <n v="686825"/>
    <n v="140500"/>
    <x v="1"/>
    <s v="YES"/>
    <d v="2024-10-01T00:00:00"/>
  </r>
  <r>
    <x v="5"/>
    <s v="ST"/>
    <x v="2"/>
    <x v="25"/>
    <x v="0"/>
    <n v="686827"/>
    <n v="335000"/>
    <x v="1"/>
    <s v="YES"/>
    <d v="2024-10-01T00:00:00"/>
  </r>
  <r>
    <x v="5"/>
    <s v="ST"/>
    <x v="2"/>
    <x v="25"/>
    <x v="2"/>
    <n v="686829"/>
    <n v="334900"/>
    <x v="1"/>
    <s v="YES"/>
    <d v="2024-10-01T00:00:00"/>
  </r>
  <r>
    <x v="5"/>
    <s v="ST"/>
    <x v="2"/>
    <x v="25"/>
    <x v="2"/>
    <n v="686831"/>
    <n v="349900"/>
    <x v="1"/>
    <s v="YES"/>
    <d v="2024-10-01T00:00:00"/>
  </r>
  <r>
    <x v="5"/>
    <s v="ST"/>
    <x v="2"/>
    <x v="25"/>
    <x v="2"/>
    <n v="687066"/>
    <n v="350000"/>
    <x v="1"/>
    <s v="YES"/>
    <d v="2024-10-08T00:00:00"/>
  </r>
  <r>
    <x v="5"/>
    <s v="ST"/>
    <x v="9"/>
    <x v="26"/>
    <x v="0"/>
    <n v="687852"/>
    <n v="329900"/>
    <x v="1"/>
    <s v="YES"/>
    <d v="2024-10-31T00:00:00"/>
  </r>
  <r>
    <x v="5"/>
    <s v="ST"/>
    <x v="13"/>
    <x v="24"/>
    <x v="0"/>
    <n v="686913"/>
    <n v="300000"/>
    <x v="1"/>
    <s v="YES"/>
    <d v="2024-10-03T00:00:00"/>
  </r>
  <r>
    <x v="5"/>
    <s v="ST"/>
    <x v="13"/>
    <x v="24"/>
    <x v="1"/>
    <n v="686844"/>
    <n v="18000"/>
    <x v="1"/>
    <s v="YES"/>
    <d v="2024-10-02T00:00:00"/>
  </r>
  <r>
    <x v="5"/>
    <s v="ST"/>
    <x v="1"/>
    <x v="27"/>
    <x v="1"/>
    <n v="686953"/>
    <n v="7625000"/>
    <x v="1"/>
    <s v="YES"/>
    <d v="2024-10-03T00:00:00"/>
  </r>
  <r>
    <x v="5"/>
    <s v="ST"/>
    <x v="9"/>
    <x v="26"/>
    <x v="0"/>
    <n v="687032"/>
    <n v="430000"/>
    <x v="1"/>
    <s v="YES"/>
    <d v="2024-10-07T00:00:00"/>
  </r>
  <r>
    <x v="5"/>
    <s v="ST"/>
    <x v="9"/>
    <x v="26"/>
    <x v="0"/>
    <n v="687157"/>
    <n v="360000"/>
    <x v="1"/>
    <s v="YES"/>
    <d v="2024-10-10T00:00:00"/>
  </r>
  <r>
    <x v="5"/>
    <s v="ST"/>
    <x v="9"/>
    <x v="26"/>
    <x v="0"/>
    <n v="686923"/>
    <n v="392400"/>
    <x v="0"/>
    <s v="YES"/>
    <d v="2024-10-03T00:00:00"/>
  </r>
  <r>
    <x v="5"/>
    <s v="ST"/>
    <x v="2"/>
    <x v="25"/>
    <x v="0"/>
    <n v="686935"/>
    <n v="342500"/>
    <x v="1"/>
    <s v="YES"/>
    <d v="2024-10-03T00:00:00"/>
  </r>
  <r>
    <x v="5"/>
    <s v="ST"/>
    <x v="2"/>
    <x v="25"/>
    <x v="2"/>
    <n v="686939"/>
    <n v="270000"/>
    <x v="1"/>
    <s v="YES"/>
    <d v="2024-10-03T00:00:00"/>
  </r>
  <r>
    <x v="5"/>
    <s v="ST"/>
    <x v="13"/>
    <x v="24"/>
    <x v="1"/>
    <n v="686942"/>
    <n v="22000"/>
    <x v="1"/>
    <s v="YES"/>
    <d v="2024-10-03T00:00:00"/>
  </r>
  <r>
    <x v="5"/>
    <s v="ST"/>
    <x v="9"/>
    <x v="26"/>
    <x v="1"/>
    <n v="686840"/>
    <n v="59000"/>
    <x v="1"/>
    <s v="YES"/>
    <d v="2024-10-02T00:00:00"/>
  </r>
  <r>
    <x v="5"/>
    <s v="ST"/>
    <x v="2"/>
    <x v="25"/>
    <x v="0"/>
    <n v="687335"/>
    <n v="275000"/>
    <x v="1"/>
    <s v="YES"/>
    <d v="2024-10-16T00:00:00"/>
  </r>
  <r>
    <x v="5"/>
    <s v="ST"/>
    <x v="9"/>
    <x v="26"/>
    <x v="0"/>
    <n v="687815"/>
    <n v="315000"/>
    <x v="1"/>
    <s v="YES"/>
    <d v="2024-10-30T00:00:00"/>
  </r>
  <r>
    <x v="5"/>
    <s v="ST"/>
    <x v="8"/>
    <x v="28"/>
    <x v="0"/>
    <n v="687804"/>
    <n v="394900"/>
    <x v="1"/>
    <s v="YES"/>
    <d v="2024-10-29T00:00:00"/>
  </r>
  <r>
    <x v="5"/>
    <s v="ST"/>
    <x v="8"/>
    <x v="28"/>
    <x v="0"/>
    <n v="687123"/>
    <n v="420000"/>
    <x v="1"/>
    <s v="YES"/>
    <d v="2024-10-09T00:00:00"/>
  </r>
  <r>
    <x v="5"/>
    <s v="ST"/>
    <x v="2"/>
    <x v="25"/>
    <x v="0"/>
    <n v="687282"/>
    <n v="392000"/>
    <x v="1"/>
    <s v="YES"/>
    <d v="2024-10-15T00:00:00"/>
  </r>
  <r>
    <x v="5"/>
    <s v="ST"/>
    <x v="2"/>
    <x v="25"/>
    <x v="0"/>
    <n v="687151"/>
    <n v="251000"/>
    <x v="1"/>
    <s v="YES"/>
    <d v="2024-10-10T00:00:00"/>
  </r>
  <r>
    <x v="5"/>
    <s v="ST"/>
    <x v="9"/>
    <x v="26"/>
    <x v="0"/>
    <n v="687832"/>
    <n v="485000"/>
    <x v="1"/>
    <s v="YES"/>
    <d v="2024-10-30T00:00:00"/>
  </r>
  <r>
    <x v="5"/>
    <s v="ST"/>
    <x v="9"/>
    <x v="26"/>
    <x v="2"/>
    <n v="687309"/>
    <n v="390000"/>
    <x v="1"/>
    <s v="YES"/>
    <d v="2024-10-16T00:00:00"/>
  </r>
  <r>
    <x v="5"/>
    <s v="ST"/>
    <x v="8"/>
    <x v="28"/>
    <x v="3"/>
    <n v="687793"/>
    <n v="895000"/>
    <x v="1"/>
    <s v="YES"/>
    <d v="2024-10-29T00:00:00"/>
  </r>
  <r>
    <x v="5"/>
    <s v="ST"/>
    <x v="12"/>
    <x v="29"/>
    <x v="0"/>
    <n v="687369"/>
    <n v="565000"/>
    <x v="1"/>
    <s v="YES"/>
    <d v="2024-10-17T00:00:00"/>
  </r>
  <r>
    <x v="5"/>
    <s v="ST"/>
    <x v="9"/>
    <x v="26"/>
    <x v="0"/>
    <n v="687782"/>
    <n v="210000"/>
    <x v="1"/>
    <s v="YES"/>
    <d v="2024-10-29T00:00:00"/>
  </r>
  <r>
    <x v="5"/>
    <s v="ST"/>
    <x v="13"/>
    <x v="24"/>
    <x v="2"/>
    <n v="687386"/>
    <n v="335000"/>
    <x v="1"/>
    <s v="YES"/>
    <d v="2024-10-17T00:00:00"/>
  </r>
  <r>
    <x v="5"/>
    <s v="ST"/>
    <x v="12"/>
    <x v="29"/>
    <x v="0"/>
    <n v="687409"/>
    <n v="380000"/>
    <x v="1"/>
    <s v="YES"/>
    <d v="2024-10-18T00:00:00"/>
  </r>
  <r>
    <x v="5"/>
    <s v="ST"/>
    <x v="2"/>
    <x v="27"/>
    <x v="0"/>
    <n v="687580"/>
    <n v="415000"/>
    <x v="1"/>
    <s v="YES"/>
    <d v="2024-10-22T00:00:00"/>
  </r>
  <r>
    <x v="5"/>
    <s v="ST"/>
    <x v="2"/>
    <x v="25"/>
    <x v="0"/>
    <n v="687762"/>
    <n v="25000"/>
    <x v="1"/>
    <s v="YES"/>
    <d v="2024-10-28T00:00:00"/>
  </r>
  <r>
    <x v="5"/>
    <s v="ST"/>
    <x v="9"/>
    <x v="26"/>
    <x v="1"/>
    <n v="687791"/>
    <n v="82500"/>
    <x v="1"/>
    <s v="YES"/>
    <d v="2024-10-29T00:00:00"/>
  </r>
  <r>
    <x v="5"/>
    <s v="ST"/>
    <x v="9"/>
    <x v="26"/>
    <x v="0"/>
    <n v="687161"/>
    <n v="300000"/>
    <x v="1"/>
    <s v="YES"/>
    <d v="2024-10-10T00:00:00"/>
  </r>
  <r>
    <x v="5"/>
    <s v="ST"/>
    <x v="2"/>
    <x v="25"/>
    <x v="0"/>
    <n v="687141"/>
    <n v="200000"/>
    <x v="1"/>
    <s v="YES"/>
    <d v="2024-10-10T00:00:00"/>
  </r>
  <r>
    <x v="5"/>
    <s v="ST"/>
    <x v="12"/>
    <x v="30"/>
    <x v="1"/>
    <n v="687149"/>
    <n v="16595"/>
    <x v="1"/>
    <s v="YES"/>
    <d v="2024-10-10T00:00:00"/>
  </r>
  <r>
    <x v="5"/>
    <s v="ST"/>
    <x v="2"/>
    <x v="25"/>
    <x v="0"/>
    <n v="687226"/>
    <n v="325000"/>
    <x v="1"/>
    <s v="YES"/>
    <d v="2024-10-11T00:00:00"/>
  </r>
  <r>
    <x v="5"/>
    <s v="ST"/>
    <x v="12"/>
    <x v="30"/>
    <x v="0"/>
    <n v="687153"/>
    <n v="400000"/>
    <x v="1"/>
    <s v="YES"/>
    <d v="2024-10-10T00:00:00"/>
  </r>
  <r>
    <x v="5"/>
    <s v="ST"/>
    <x v="13"/>
    <x v="24"/>
    <x v="0"/>
    <n v="687216"/>
    <n v="130000"/>
    <x v="1"/>
    <s v="YES"/>
    <d v="2024-10-11T00:00:00"/>
  </r>
  <r>
    <x v="5"/>
    <s v="ST"/>
    <x v="12"/>
    <x v="29"/>
    <x v="0"/>
    <n v="687168"/>
    <n v="540000"/>
    <x v="1"/>
    <s v="YES"/>
    <d v="2024-10-10T00:00:00"/>
  </r>
  <r>
    <x v="5"/>
    <s v="ST"/>
    <x v="9"/>
    <x v="26"/>
    <x v="0"/>
    <n v="687210"/>
    <n v="299000"/>
    <x v="1"/>
    <s v="YES"/>
    <d v="2024-10-11T00:00:00"/>
  </r>
  <r>
    <x v="5"/>
    <s v="ST"/>
    <x v="2"/>
    <x v="27"/>
    <x v="1"/>
    <n v="687197"/>
    <n v="450000"/>
    <x v="1"/>
    <s v="YES"/>
    <d v="2024-10-11T00:00:00"/>
  </r>
  <r>
    <x v="6"/>
    <s v="TI"/>
    <x v="2"/>
    <x v="31"/>
    <x v="0"/>
    <n v="687418"/>
    <n v="320000"/>
    <x v="1"/>
    <s v="YES"/>
    <d v="2024-10-18T00:00:00"/>
  </r>
  <r>
    <x v="6"/>
    <s v="TI"/>
    <x v="12"/>
    <x v="32"/>
    <x v="0"/>
    <n v="687668"/>
    <n v="370000"/>
    <x v="1"/>
    <s v="YES"/>
    <d v="2024-10-24T00:00:00"/>
  </r>
  <r>
    <x v="6"/>
    <s v="TI"/>
    <x v="2"/>
    <x v="33"/>
    <x v="1"/>
    <n v="687667"/>
    <n v="18000"/>
    <x v="1"/>
    <s v="YES"/>
    <d v="2024-10-24T00:00:00"/>
  </r>
  <r>
    <x v="6"/>
    <s v="TI"/>
    <x v="1"/>
    <x v="34"/>
    <x v="0"/>
    <n v="686961"/>
    <n v="395000"/>
    <x v="1"/>
    <s v="YES"/>
    <d v="2024-10-04T00:00:00"/>
  </r>
  <r>
    <x v="6"/>
    <s v="TI"/>
    <x v="1"/>
    <x v="34"/>
    <x v="0"/>
    <n v="687650"/>
    <n v="404900"/>
    <x v="0"/>
    <s v="YES"/>
    <d v="2024-10-24T00:00:00"/>
  </r>
  <r>
    <x v="6"/>
    <s v="TI"/>
    <x v="12"/>
    <x v="32"/>
    <x v="0"/>
    <n v="687631"/>
    <n v="335900"/>
    <x v="1"/>
    <s v="YES"/>
    <d v="2024-10-23T00:00:00"/>
  </r>
  <r>
    <x v="6"/>
    <s v="TI"/>
    <x v="9"/>
    <x v="35"/>
    <x v="0"/>
    <n v="686981"/>
    <n v="360000"/>
    <x v="1"/>
    <s v="YES"/>
    <d v="2024-10-04T00:00:00"/>
  </r>
  <r>
    <x v="6"/>
    <s v="TI"/>
    <x v="1"/>
    <x v="34"/>
    <x v="0"/>
    <n v="686852"/>
    <n v="677500"/>
    <x v="1"/>
    <s v="YES"/>
    <d v="2024-10-02T00:00:00"/>
  </r>
  <r>
    <x v="6"/>
    <s v="TI"/>
    <x v="2"/>
    <x v="36"/>
    <x v="2"/>
    <n v="687763"/>
    <n v="240000"/>
    <x v="1"/>
    <s v="YES"/>
    <d v="2024-10-29T00:00:00"/>
  </r>
  <r>
    <x v="6"/>
    <s v="TI"/>
    <x v="8"/>
    <x v="37"/>
    <x v="0"/>
    <n v="686928"/>
    <n v="275000"/>
    <x v="1"/>
    <s v="YES"/>
    <d v="2024-10-03T00:00:00"/>
  </r>
  <r>
    <x v="6"/>
    <s v="TI"/>
    <x v="12"/>
    <x v="32"/>
    <x v="0"/>
    <n v="687837"/>
    <n v="555000"/>
    <x v="1"/>
    <s v="YES"/>
    <d v="2024-10-30T00:00:00"/>
  </r>
  <r>
    <x v="6"/>
    <s v="TI"/>
    <x v="1"/>
    <x v="34"/>
    <x v="0"/>
    <n v="687199"/>
    <n v="685000"/>
    <x v="1"/>
    <s v="YES"/>
    <d v="2024-10-11T00:00:00"/>
  </r>
  <r>
    <x v="6"/>
    <s v="TI"/>
    <x v="8"/>
    <x v="37"/>
    <x v="1"/>
    <n v="687044"/>
    <n v="67500"/>
    <x v="1"/>
    <s v="YES"/>
    <d v="2024-10-08T00:00:00"/>
  </r>
  <r>
    <x v="6"/>
    <s v="TI"/>
    <x v="9"/>
    <x v="35"/>
    <x v="1"/>
    <n v="687343"/>
    <n v="28000"/>
    <x v="1"/>
    <s v="YES"/>
    <d v="2024-10-16T00:00:00"/>
  </r>
  <r>
    <x v="6"/>
    <s v="TI"/>
    <x v="1"/>
    <x v="34"/>
    <x v="1"/>
    <n v="687557"/>
    <n v="22000"/>
    <x v="1"/>
    <s v="YES"/>
    <d v="2024-10-22T00:00:00"/>
  </r>
  <r>
    <x v="7"/>
    <s v="TTE"/>
    <x v="12"/>
    <x v="38"/>
    <x v="0"/>
    <n v="687165"/>
    <n v="375000"/>
    <x v="1"/>
    <s v="YES"/>
    <d v="2024-10-10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0">
  <r>
    <x v="0"/>
    <s v="CT"/>
    <x v="0"/>
    <s v="022-582-16"/>
    <n v="687552"/>
    <n v="410869"/>
    <d v="2024-10-22T00:00:00"/>
    <x v="0"/>
  </r>
  <r>
    <x v="0"/>
    <s v="CT"/>
    <x v="0"/>
    <s v="029-102-03"/>
    <n v="687859"/>
    <n v="341106"/>
    <d v="2024-10-31T00:00:00"/>
    <x v="1"/>
  </r>
  <r>
    <x v="0"/>
    <s v="CT"/>
    <x v="1"/>
    <s v="019-792-04"/>
    <n v="687108"/>
    <n v="28000"/>
    <d v="2024-10-09T00:00:00"/>
    <x v="2"/>
  </r>
  <r>
    <x v="0"/>
    <s v="CT"/>
    <x v="2"/>
    <s v="016-235-08"/>
    <n v="687144"/>
    <n v="954000"/>
    <d v="2024-10-10T00:00:00"/>
    <x v="3"/>
  </r>
  <r>
    <x v="0"/>
    <s v="CT"/>
    <x v="1"/>
    <s v="020-271-09"/>
    <n v="687188"/>
    <n v="161600"/>
    <d v="2024-10-11T00:00:00"/>
    <x v="2"/>
  </r>
  <r>
    <x v="0"/>
    <s v="CT"/>
    <x v="3"/>
    <s v="029-465-10"/>
    <n v="687484"/>
    <n v="237590"/>
    <d v="2024-10-21T00:00:00"/>
    <x v="2"/>
  </r>
  <r>
    <x v="0"/>
    <s v="CT"/>
    <x v="0"/>
    <s v="019-676-07"/>
    <n v="687729"/>
    <n v="363959"/>
    <d v="2024-10-28T00:00:00"/>
    <x v="4"/>
  </r>
  <r>
    <x v="0"/>
    <s v="CT"/>
    <x v="3"/>
    <s v="022-152-07"/>
    <n v="687864"/>
    <n v="410521"/>
    <d v="2024-10-31T00:00:00"/>
    <x v="2"/>
  </r>
  <r>
    <x v="0"/>
    <s v="CT"/>
    <x v="4"/>
    <s v="017-292-02"/>
    <n v="687553"/>
    <n v="100000"/>
    <d v="2024-10-22T00:00:00"/>
    <x v="5"/>
  </r>
  <r>
    <x v="1"/>
    <s v="FA"/>
    <x v="1"/>
    <s v="004-061-20"/>
    <n v="687002"/>
    <n v="253300"/>
    <d v="2024-10-07T00:00:00"/>
    <x v="2"/>
  </r>
  <r>
    <x v="1"/>
    <s v="FA"/>
    <x v="1"/>
    <s v="020-561-34"/>
    <n v="687219"/>
    <n v="234000"/>
    <d v="2024-10-11T00:00:00"/>
    <x v="6"/>
  </r>
  <r>
    <x v="1"/>
    <s v="FA"/>
    <x v="1"/>
    <s v="020-763-21"/>
    <n v="687513"/>
    <n v="275000"/>
    <d v="2024-10-21T00:00:00"/>
    <x v="7"/>
  </r>
  <r>
    <x v="1"/>
    <s v="FA"/>
    <x v="1"/>
    <s v="009-031-05"/>
    <n v="687718"/>
    <n v="410000"/>
    <d v="2024-10-28T00:00:00"/>
    <x v="4"/>
  </r>
  <r>
    <x v="1"/>
    <s v="FA"/>
    <x v="3"/>
    <s v="020-665-01"/>
    <n v="687726"/>
    <n v="385000"/>
    <d v="2024-10-28T00:00:00"/>
    <x v="8"/>
  </r>
  <r>
    <x v="1"/>
    <s v="FA"/>
    <x v="1"/>
    <s v="029-562-01"/>
    <n v="687807"/>
    <n v="122000"/>
    <d v="2024-10-30T00:00:00"/>
    <x v="9"/>
  </r>
  <r>
    <x v="2"/>
    <s v="FC"/>
    <x v="1"/>
    <s v="022-163-04"/>
    <n v="686846"/>
    <n v="249999"/>
    <d v="2024-10-02T00:00:00"/>
    <x v="10"/>
  </r>
  <r>
    <x v="2"/>
    <s v="FC"/>
    <x v="5"/>
    <s v="020-400-02"/>
    <n v="687836"/>
    <n v="4607000"/>
    <d v="2024-10-30T00:00:00"/>
    <x v="11"/>
  </r>
  <r>
    <x v="2"/>
    <s v="FC"/>
    <x v="3"/>
    <s v="020-532-10"/>
    <n v="687827"/>
    <n v="392000"/>
    <d v="2024-10-30T00:00:00"/>
    <x v="12"/>
  </r>
  <r>
    <x v="2"/>
    <s v="FC"/>
    <x v="1"/>
    <s v="009-283-02"/>
    <n v="687592"/>
    <n v="346000"/>
    <d v="2024-10-23T00:00:00"/>
    <x v="13"/>
  </r>
  <r>
    <x v="2"/>
    <s v="FC"/>
    <x v="1"/>
    <s v="018-355-07"/>
    <n v="687514"/>
    <n v="120000"/>
    <d v="2024-10-21T00:00:00"/>
    <x v="14"/>
  </r>
  <r>
    <x v="3"/>
    <s v="ST"/>
    <x v="0"/>
    <s v="017-023-21"/>
    <n v="687353"/>
    <n v="305250"/>
    <d v="2024-10-17T00:00:00"/>
    <x v="15"/>
  </r>
  <r>
    <x v="3"/>
    <s v="ST"/>
    <x v="1"/>
    <s v="015-434-18"/>
    <n v="686837"/>
    <n v="11722"/>
    <d v="2024-10-02T00:00:00"/>
    <x v="2"/>
  </r>
  <r>
    <x v="3"/>
    <s v="ST"/>
    <x v="6"/>
    <s v="020-545-22"/>
    <n v="687847"/>
    <n v="75000"/>
    <d v="2024-10-30T00:00:00"/>
    <x v="16"/>
  </r>
  <r>
    <x v="3"/>
    <s v="ST"/>
    <x v="3"/>
    <s v="020-484-01"/>
    <n v="687263"/>
    <n v="362600"/>
    <d v="2024-10-15T00:00:00"/>
    <x v="14"/>
  </r>
  <r>
    <x v="3"/>
    <s v="ST"/>
    <x v="3"/>
    <s v="015-421-39"/>
    <n v="686805"/>
    <n v="404500"/>
    <d v="2024-10-01T00:00:00"/>
    <x v="17"/>
  </r>
  <r>
    <x v="3"/>
    <s v="ST"/>
    <x v="3"/>
    <s v="022-303-02"/>
    <n v="687774"/>
    <n v="415106"/>
    <d v="2024-10-29T00:00:00"/>
    <x v="18"/>
  </r>
  <r>
    <x v="4"/>
    <s v="TI"/>
    <x v="1"/>
    <s v="020-673-01"/>
    <n v="687366"/>
    <n v="275000"/>
    <d v="2024-10-17T00:00:00"/>
    <x v="19"/>
  </r>
  <r>
    <x v="4"/>
    <s v="TI"/>
    <x v="0"/>
    <s v="018-324-06"/>
    <n v="687733"/>
    <n v="222478"/>
    <d v="2024-10-28T00:00:00"/>
    <x v="20"/>
  </r>
  <r>
    <x v="4"/>
    <s v="TI"/>
    <x v="1"/>
    <s v="019-901-13"/>
    <n v="687492"/>
    <n v="145000"/>
    <d v="2024-10-21T00:00:00"/>
    <x v="21"/>
  </r>
  <r>
    <x v="4"/>
    <s v="TI"/>
    <x v="6"/>
    <s v="019-612-05"/>
    <n v="687728"/>
    <n v="110000"/>
    <d v="2024-10-28T00:00:00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2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6">
        <item m="1" x="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compact="0" showAll="0">
      <items count="41">
        <item m="1" x="3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axis="axisPage" compact="0" showAll="0">
      <items count="7">
        <item m="1" x="5"/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77">
    <i>
      <x v="1"/>
    </i>
    <i r="1">
      <x v="1"/>
    </i>
    <i r="2">
      <x v="1"/>
    </i>
    <i>
      <x v="2"/>
    </i>
    <i r="1">
      <x v="2"/>
    </i>
    <i r="2">
      <x v="2"/>
    </i>
    <i r="2">
      <x v="3"/>
    </i>
    <i r="2">
      <x v="5"/>
    </i>
    <i r="2">
      <x v="6"/>
    </i>
    <i r="1">
      <x v="3"/>
    </i>
    <i r="2">
      <x v="4"/>
    </i>
    <i r="2">
      <x v="5"/>
    </i>
    <i r="2">
      <x v="7"/>
    </i>
    <i r="1">
      <x v="4"/>
    </i>
    <i r="2">
      <x v="8"/>
    </i>
    <i>
      <x v="3"/>
    </i>
    <i r="1">
      <x v="3"/>
    </i>
    <i r="2">
      <x v="10"/>
    </i>
    <i r="2">
      <x v="11"/>
    </i>
    <i r="1">
      <x v="5"/>
    </i>
    <i r="2">
      <x v="9"/>
    </i>
    <i>
      <x v="4"/>
    </i>
    <i r="1">
      <x v="2"/>
    </i>
    <i r="2">
      <x v="18"/>
    </i>
    <i r="1">
      <x v="6"/>
    </i>
    <i r="2">
      <x v="12"/>
    </i>
    <i r="2">
      <x v="14"/>
    </i>
    <i r="2">
      <x v="19"/>
    </i>
    <i r="2">
      <x v="21"/>
    </i>
    <i r="2">
      <x v="23"/>
    </i>
    <i r="1">
      <x v="7"/>
    </i>
    <i r="2">
      <x v="13"/>
    </i>
    <i r="1">
      <x v="8"/>
    </i>
    <i r="2">
      <x v="15"/>
    </i>
    <i r="1">
      <x v="9"/>
    </i>
    <i r="2">
      <x v="16"/>
    </i>
    <i r="1">
      <x v="10"/>
    </i>
    <i r="2">
      <x v="17"/>
    </i>
    <i r="1">
      <x v="11"/>
    </i>
    <i r="2">
      <x v="20"/>
    </i>
    <i r="1">
      <x v="12"/>
    </i>
    <i r="2">
      <x v="22"/>
    </i>
    <i>
      <x v="5"/>
    </i>
    <i r="1">
      <x v="13"/>
    </i>
    <i r="2">
      <x v="24"/>
    </i>
    <i>
      <x v="6"/>
    </i>
    <i r="1">
      <x v="2"/>
    </i>
    <i r="2">
      <x v="28"/>
    </i>
    <i r="1">
      <x v="3"/>
    </i>
    <i r="2">
      <x v="26"/>
    </i>
    <i r="2">
      <x v="28"/>
    </i>
    <i r="1">
      <x v="9"/>
    </i>
    <i r="2">
      <x v="29"/>
    </i>
    <i r="1">
      <x v="10"/>
    </i>
    <i r="2">
      <x v="27"/>
    </i>
    <i r="1">
      <x v="13"/>
    </i>
    <i r="2">
      <x v="30"/>
    </i>
    <i r="2">
      <x v="31"/>
    </i>
    <i r="1">
      <x v="14"/>
    </i>
    <i r="2">
      <x v="25"/>
    </i>
    <i>
      <x v="7"/>
    </i>
    <i r="1">
      <x v="2"/>
    </i>
    <i r="2">
      <x v="35"/>
    </i>
    <i r="1">
      <x v="3"/>
    </i>
    <i r="2">
      <x v="32"/>
    </i>
    <i r="2">
      <x v="34"/>
    </i>
    <i r="2">
      <x v="37"/>
    </i>
    <i r="1">
      <x v="9"/>
    </i>
    <i r="2">
      <x v="38"/>
    </i>
    <i r="1">
      <x v="10"/>
    </i>
    <i r="2">
      <x v="36"/>
    </i>
    <i r="1">
      <x v="13"/>
    </i>
    <i r="2">
      <x v="33"/>
    </i>
    <i>
      <x v="8"/>
    </i>
    <i r="1">
      <x v="13"/>
    </i>
    <i r="2">
      <x v="3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76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1"/>
        <item x="2"/>
        <item m="1" x="13"/>
        <item m="1" x="11"/>
        <item x="4"/>
        <item m="1" x="12"/>
        <item m="1" x="5"/>
        <item m="1" x="7"/>
        <item x="3"/>
        <item m="1" x="6"/>
        <item x="0"/>
        <item t="default"/>
      </items>
    </pivotField>
    <pivotField compact="0" showAll="0" insertBlankRow="1"/>
    <pivotField axis="axisPage" compact="0" showAll="0" insertBlankRow="1">
      <items count="11">
        <item x="5"/>
        <item x="2"/>
        <item x="1"/>
        <item x="6"/>
        <item x="0"/>
        <item x="4"/>
        <item m="1" x="9"/>
        <item m="1" x="8"/>
        <item x="3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7">
        <item m="1" x="43"/>
        <item m="1" x="102"/>
        <item m="1" x="115"/>
        <item m="1" x="32"/>
        <item m="1" x="71"/>
        <item m="1" x="46"/>
        <item m="1" x="75"/>
        <item m="1" x="45"/>
        <item m="1" x="40"/>
        <item m="1" x="64"/>
        <item m="1" x="54"/>
        <item m="1" x="37"/>
        <item m="1" x="52"/>
        <item m="1" x="30"/>
        <item m="1" x="25"/>
        <item m="1" x="110"/>
        <item m="1" x="36"/>
        <item m="1" x="69"/>
        <item m="1" x="63"/>
        <item m="1" x="97"/>
        <item m="1" x="86"/>
        <item m="1" x="38"/>
        <item m="1" x="44"/>
        <item m="1" x="92"/>
        <item m="1" x="48"/>
        <item m="1" x="73"/>
        <item m="1" x="23"/>
        <item m="1" x="50"/>
        <item m="1" x="49"/>
        <item m="1" x="112"/>
        <item m="1" x="99"/>
        <item x="16"/>
        <item x="21"/>
        <item m="1" x="96"/>
        <item m="1" x="24"/>
        <item x="2"/>
        <item m="1" x="98"/>
        <item m="1" x="105"/>
        <item m="1" x="82"/>
        <item m="1" x="90"/>
        <item x="18"/>
        <item m="1" x="56"/>
        <item m="1" x="95"/>
        <item m="1" x="27"/>
        <item m="1" x="83"/>
        <item m="1" x="107"/>
        <item m="1" x="61"/>
        <item m="1" x="109"/>
        <item m="1" x="68"/>
        <item m="1" x="114"/>
        <item m="1" x="85"/>
        <item m="1" x="74"/>
        <item m="1" x="51"/>
        <item m="1" x="113"/>
        <item m="1" x="55"/>
        <item m="1" x="42"/>
        <item m="1" x="77"/>
        <item m="1" x="89"/>
        <item m="1" x="35"/>
        <item m="1" x="103"/>
        <item m="1" x="81"/>
        <item m="1" x="100"/>
        <item m="1" x="33"/>
        <item x="15"/>
        <item m="1" x="111"/>
        <item m="1" x="80"/>
        <item m="1" x="87"/>
        <item m="1" x="59"/>
        <item m="1" x="108"/>
        <item m="1" x="39"/>
        <item m="1" x="94"/>
        <item m="1" x="104"/>
        <item m="1" x="58"/>
        <item m="1" x="41"/>
        <item m="1" x="62"/>
        <item m="1" x="34"/>
        <item m="1" x="29"/>
        <item m="1" x="79"/>
        <item m="1" x="101"/>
        <item m="1" x="31"/>
        <item m="1" x="91"/>
        <item m="1" x="72"/>
        <item x="13"/>
        <item m="1" x="78"/>
        <item m="1" x="26"/>
        <item m="1" x="84"/>
        <item m="1" x="47"/>
        <item m="1" x="70"/>
        <item m="1" x="28"/>
        <item m="1" x="106"/>
        <item m="1" x="88"/>
        <item m="1" x="93"/>
        <item m="1" x="57"/>
        <item m="1" x="53"/>
        <item m="1" x="76"/>
        <item m="1" x="67"/>
        <item m="1" x="65"/>
        <item m="1" x="60"/>
        <item m="1" x="66"/>
        <item m="1" x="22"/>
        <item x="0"/>
        <item x="1"/>
        <item x="3"/>
        <item x="4"/>
        <item x="5"/>
        <item x="6"/>
        <item x="7"/>
        <item x="8"/>
        <item x="9"/>
        <item x="10"/>
        <item x="11"/>
        <item x="12"/>
        <item x="14"/>
        <item x="17"/>
        <item x="19"/>
        <item x="20"/>
        <item t="default"/>
      </items>
    </pivotField>
  </pivotFields>
  <rowFields count="2">
    <field x="7"/>
    <field x="0"/>
  </rowFields>
  <rowItems count="72">
    <i>
      <x v="31"/>
    </i>
    <i r="1">
      <x v="11"/>
    </i>
    <i t="blank">
      <x v="31"/>
    </i>
    <i>
      <x v="32"/>
    </i>
    <i r="1">
      <x v="7"/>
    </i>
    <i t="blank">
      <x v="32"/>
    </i>
    <i>
      <x v="35"/>
    </i>
    <i r="1">
      <x v="3"/>
    </i>
    <i r="1">
      <x v="11"/>
    </i>
    <i r="1">
      <x v="13"/>
    </i>
    <i t="blank">
      <x v="35"/>
    </i>
    <i>
      <x v="40"/>
    </i>
    <i r="1">
      <x v="11"/>
    </i>
    <i t="blank">
      <x v="40"/>
    </i>
    <i>
      <x v="63"/>
    </i>
    <i r="1">
      <x v="11"/>
    </i>
    <i t="blank">
      <x v="63"/>
    </i>
    <i>
      <x v="82"/>
    </i>
    <i r="1">
      <x v="4"/>
    </i>
    <i t="blank">
      <x v="82"/>
    </i>
    <i>
      <x v="100"/>
    </i>
    <i r="1">
      <x v="13"/>
    </i>
    <i t="blank">
      <x v="100"/>
    </i>
    <i>
      <x v="101"/>
    </i>
    <i r="1">
      <x v="13"/>
    </i>
    <i t="blank">
      <x v="101"/>
    </i>
    <i>
      <x v="102"/>
    </i>
    <i r="1">
      <x v="13"/>
    </i>
    <i t="blank">
      <x v="102"/>
    </i>
    <i>
      <x v="103"/>
    </i>
    <i r="1">
      <x v="3"/>
    </i>
    <i r="1">
      <x v="7"/>
    </i>
    <i r="1">
      <x v="13"/>
    </i>
    <i t="blank">
      <x v="103"/>
    </i>
    <i>
      <x v="104"/>
    </i>
    <i r="1">
      <x v="13"/>
    </i>
    <i t="blank">
      <x v="104"/>
    </i>
    <i>
      <x v="105"/>
    </i>
    <i r="1">
      <x v="3"/>
    </i>
    <i t="blank">
      <x v="105"/>
    </i>
    <i>
      <x v="106"/>
    </i>
    <i r="1">
      <x v="3"/>
    </i>
    <i t="blank">
      <x v="106"/>
    </i>
    <i>
      <x v="107"/>
    </i>
    <i r="1">
      <x v="3"/>
    </i>
    <i t="blank">
      <x v="107"/>
    </i>
    <i>
      <x v="108"/>
    </i>
    <i r="1">
      <x v="3"/>
    </i>
    <i t="blank">
      <x v="108"/>
    </i>
    <i>
      <x v="109"/>
    </i>
    <i r="1">
      <x v="4"/>
    </i>
    <i t="blank">
      <x v="109"/>
    </i>
    <i>
      <x v="110"/>
    </i>
    <i r="1">
      <x v="4"/>
    </i>
    <i t="blank">
      <x v="110"/>
    </i>
    <i>
      <x v="111"/>
    </i>
    <i r="1">
      <x v="4"/>
    </i>
    <i t="blank">
      <x v="111"/>
    </i>
    <i>
      <x v="112"/>
    </i>
    <i r="1">
      <x v="4"/>
    </i>
    <i r="1">
      <x v="11"/>
    </i>
    <i t="blank">
      <x v="112"/>
    </i>
    <i>
      <x v="113"/>
    </i>
    <i r="1">
      <x v="11"/>
    </i>
    <i t="blank">
      <x v="113"/>
    </i>
    <i>
      <x v="114"/>
    </i>
    <i r="1">
      <x v="7"/>
    </i>
    <i t="blank">
      <x v="114"/>
    </i>
    <i>
      <x v="115"/>
    </i>
    <i r="1">
      <x v="7"/>
    </i>
    <i t="blank">
      <x v="11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11" totalsRowCount="1" headerRowDxfId="22" totalsRowDxfId="19" headerRowBorderDxfId="21" tableBorderDxfId="20" totalsRowBorderDxfId="18">
  <autoFilter ref="A4:F10">
    <filterColumn colId="4"/>
    <filterColumn colId="5"/>
  </autoFilter>
  <tableColumns count="6">
    <tableColumn id="1" name="BUILDER" totalsRowLabel="GRAND TOTAL" dataDxfId="11" totalsRowDxfId="10" dataCellStyle="Normal 2"/>
    <tableColumn id="2" name="CLOSINGS" totalsRowFunction="custom" dataDxfId="9" totalsRowDxfId="8" dataCellStyle="Normal 2">
      <totalsRowFormula>SUM(B5:B10)</totalsRowFormula>
    </tableColumn>
    <tableColumn id="3" name="DOLLARVOL" totalsRowFunction="custom" dataDxfId="7" totalsRowDxfId="6" dataCellStyle="Normal 2">
      <totalsRowFormula>SUM(C5:C10)</totalsRowFormula>
    </tableColumn>
    <tableColumn id="4" name="AVERAGE" dataDxfId="5" totalsRowDxfId="4" dataCellStyle="Normal 2"/>
    <tableColumn id="5" name="% OF CLOSINGS" totalsRowFunction="custom" dataDxfId="3" totalsRowDxfId="2" dataCellStyle="Normal 2">
      <calculatedColumnFormula>Table2[[#This Row],[CLOSINGS]]/$B$12</calculatedColumnFormula>
      <totalsRowFormula>SUM(E5:E10)</totalsRowFormula>
    </tableColumn>
    <tableColumn id="6" name="% OF $$$ VOLUME" totalsRowFunction="custom" dataDxfId="1" totalsRowDxfId="0" dataCellStyle="Normal 2">
      <calculatedColumnFormula>Table2[[#This Row],[DOLLARVOL]]/$C$12</calculatedColumnFormula>
      <totalsRowFormula>SUM(F5:F10)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128" totalsRowShown="0" headerRowDxfId="12">
  <autoFilter ref="A1:J128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31" totalsRowShown="0" headerRowDxfId="17">
  <autoFilter ref="A1:H31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58" totalsRowShown="0" headerRowDxfId="16" headerRowBorderDxfId="15" tableBorderDxfId="14" totalsRowBorderDxfId="13">
  <autoFilter ref="A1:E158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1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4" customWidth="1"/>
    <col min="3" max="3" width="18" style="39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44</v>
      </c>
    </row>
    <row r="2" spans="1:7">
      <c r="A2" s="2" t="s">
        <v>56</v>
      </c>
    </row>
    <row r="3" spans="1:7">
      <c r="A3" s="2"/>
    </row>
    <row r="4" spans="1:7" ht="13.8" thickBot="1">
      <c r="A4" s="2"/>
    </row>
    <row r="5" spans="1:7" ht="16.2" thickBot="1">
      <c r="A5" s="124" t="s">
        <v>4</v>
      </c>
      <c r="B5" s="125"/>
      <c r="C5" s="125"/>
      <c r="D5" s="125"/>
      <c r="E5" s="125"/>
      <c r="F5" s="125"/>
      <c r="G5" s="126"/>
    </row>
    <row r="6" spans="1:7" ht="26.4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120" t="s">
        <v>49</v>
      </c>
      <c r="G6" s="120" t="s">
        <v>50</v>
      </c>
    </row>
    <row r="7" spans="1:7">
      <c r="A7" s="131" t="s">
        <v>72</v>
      </c>
      <c r="B7" s="132">
        <v>42</v>
      </c>
      <c r="C7" s="133">
        <v>20390095</v>
      </c>
      <c r="D7" s="134">
        <f>B7/$B$15</f>
        <v>0.33070866141732286</v>
      </c>
      <c r="E7" s="134">
        <f>C7/$C$15</f>
        <v>0.40197612434603286</v>
      </c>
      <c r="F7" s="135">
        <v>1</v>
      </c>
      <c r="G7" s="135">
        <f>RANK(C7,$C$7:$C$14)</f>
        <v>1</v>
      </c>
    </row>
    <row r="8" spans="1:7">
      <c r="A8" s="71" t="s">
        <v>62</v>
      </c>
      <c r="B8" s="72">
        <v>39</v>
      </c>
      <c r="C8" s="73">
        <v>14624663</v>
      </c>
      <c r="D8" s="23">
        <f>B8/$B$15</f>
        <v>0.30708661417322836</v>
      </c>
      <c r="E8" s="23">
        <f>C8/$C$15</f>
        <v>0.28831476030920039</v>
      </c>
      <c r="F8" s="75">
        <v>2</v>
      </c>
      <c r="G8" s="104">
        <f>RANK(C8,$C$7:$C$14)</f>
        <v>2</v>
      </c>
    </row>
    <row r="9" spans="1:7">
      <c r="A9" s="71" t="s">
        <v>65</v>
      </c>
      <c r="B9" s="72">
        <v>18</v>
      </c>
      <c r="C9" s="73">
        <v>5772000</v>
      </c>
      <c r="D9" s="23">
        <f t="shared" ref="D9" si="0">B9/$B$15</f>
        <v>0.14173228346456693</v>
      </c>
      <c r="E9" s="23">
        <f t="shared" ref="E9" si="1">C9/$C$15</f>
        <v>0.11379084745437927</v>
      </c>
      <c r="F9" s="75">
        <v>3</v>
      </c>
      <c r="G9" s="104">
        <f>RANK(C9,$C$7:$C$14)</f>
        <v>3</v>
      </c>
    </row>
    <row r="10" spans="1:7">
      <c r="A10" s="71" t="s">
        <v>81</v>
      </c>
      <c r="B10" s="72">
        <v>15</v>
      </c>
      <c r="C10" s="73">
        <v>4753800</v>
      </c>
      <c r="D10" s="23">
        <f>B10/$B$15</f>
        <v>0.11811023622047244</v>
      </c>
      <c r="E10" s="23">
        <f>C10/$C$15</f>
        <v>9.3717763449173278E-2</v>
      </c>
      <c r="F10" s="75">
        <v>4</v>
      </c>
      <c r="G10" s="104">
        <f>RANK(C10,$C$7:$C$14)</f>
        <v>4</v>
      </c>
    </row>
    <row r="11" spans="1:7">
      <c r="A11" s="85" t="s">
        <v>57</v>
      </c>
      <c r="B11" s="81">
        <v>5</v>
      </c>
      <c r="C11" s="118">
        <v>1936000</v>
      </c>
      <c r="D11" s="23">
        <f>B11/$B$15</f>
        <v>3.937007874015748E-2</v>
      </c>
      <c r="E11" s="23">
        <f>C11/$C$15</f>
        <v>3.8166853893222157E-2</v>
      </c>
      <c r="F11" s="75">
        <v>5</v>
      </c>
      <c r="G11" s="104">
        <f>RANK(C11,$C$7:$C$14)</f>
        <v>5</v>
      </c>
    </row>
    <row r="12" spans="1:7">
      <c r="A12" s="71" t="s">
        <v>97</v>
      </c>
      <c r="B12" s="72">
        <v>4</v>
      </c>
      <c r="C12" s="73">
        <v>1828084</v>
      </c>
      <c r="D12" s="23">
        <f>B12/$B$15</f>
        <v>3.1496062992125984E-2</v>
      </c>
      <c r="E12" s="23">
        <f>C12/$C$15</f>
        <v>3.6039367217219592E-2</v>
      </c>
      <c r="F12" s="75">
        <v>6</v>
      </c>
      <c r="G12" s="104">
        <f>RANK(C12,$C$7:$C$14)</f>
        <v>6</v>
      </c>
    </row>
    <row r="13" spans="1:7">
      <c r="A13" s="85" t="s">
        <v>84</v>
      </c>
      <c r="B13" s="81">
        <v>3</v>
      </c>
      <c r="C13" s="118">
        <v>1045000</v>
      </c>
      <c r="D13" s="23">
        <f>B13/$B$15</f>
        <v>2.3622047244094488E-2</v>
      </c>
      <c r="E13" s="23">
        <f>C13/$C$15</f>
        <v>2.0601426817364231E-2</v>
      </c>
      <c r="F13" s="75">
        <v>7</v>
      </c>
      <c r="G13" s="104">
        <f>RANK(C13,$C$7:$C$14)</f>
        <v>7</v>
      </c>
    </row>
    <row r="14" spans="1:7">
      <c r="A14" s="35" t="s">
        <v>112</v>
      </c>
      <c r="B14" s="119">
        <v>1</v>
      </c>
      <c r="C14" s="117">
        <v>375000</v>
      </c>
      <c r="D14" s="23">
        <f>B14/$B$15</f>
        <v>7.874015748031496E-3</v>
      </c>
      <c r="E14" s="23">
        <f>C14/$C$15</f>
        <v>7.3928565134082167E-3</v>
      </c>
      <c r="F14" s="75">
        <v>8</v>
      </c>
      <c r="G14" s="104">
        <f>RANK(C14,$C$7:$C$14)</f>
        <v>8</v>
      </c>
    </row>
    <row r="15" spans="1:7">
      <c r="A15" s="82" t="s">
        <v>23</v>
      </c>
      <c r="B15" s="83">
        <f>SUM(B7:B14)</f>
        <v>127</v>
      </c>
      <c r="C15" s="84">
        <f>SUM(C7:C14)</f>
        <v>50724642</v>
      </c>
      <c r="D15" s="30">
        <f>SUM(D7:D14)</f>
        <v>1</v>
      </c>
      <c r="E15" s="30">
        <f>SUM(E7:E14)</f>
        <v>1</v>
      </c>
      <c r="F15" s="31"/>
      <c r="G15" s="31"/>
    </row>
    <row r="16" spans="1:7" ht="13.8" thickBot="1">
      <c r="A16" s="78"/>
      <c r="B16" s="79"/>
      <c r="C16" s="80"/>
    </row>
    <row r="17" spans="1:7" ht="16.2" thickBot="1">
      <c r="A17" s="127" t="s">
        <v>10</v>
      </c>
      <c r="B17" s="128"/>
      <c r="C17" s="128"/>
      <c r="D17" s="128"/>
      <c r="E17" s="128"/>
      <c r="F17" s="128"/>
      <c r="G17" s="129"/>
    </row>
    <row r="18" spans="1:7">
      <c r="A18" s="3"/>
      <c r="B18" s="45"/>
      <c r="C18" s="40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6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31" t="s">
        <v>65</v>
      </c>
      <c r="B20" s="132">
        <v>9</v>
      </c>
      <c r="C20" s="73">
        <v>3007645</v>
      </c>
      <c r="D20" s="136">
        <f>B20/$B$25</f>
        <v>0.3</v>
      </c>
      <c r="E20" s="23">
        <f>C20/$C$25</f>
        <v>0.23629032258064517</v>
      </c>
      <c r="F20" s="137">
        <v>1</v>
      </c>
      <c r="G20" s="75">
        <f>RANK(C20,$C$20:$C$24)</f>
        <v>2</v>
      </c>
    </row>
    <row r="21" spans="1:7">
      <c r="A21" s="71" t="s">
        <v>57</v>
      </c>
      <c r="B21" s="72">
        <v>6</v>
      </c>
      <c r="C21" s="73">
        <v>1679300</v>
      </c>
      <c r="D21" s="23">
        <f>B21/$B$25</f>
        <v>0.2</v>
      </c>
      <c r="E21" s="23">
        <f>C21/$C$25</f>
        <v>0.13193124145624813</v>
      </c>
      <c r="F21" s="75">
        <v>2</v>
      </c>
      <c r="G21" s="75">
        <f>RANK(C21,$C$20:$C$24)</f>
        <v>3</v>
      </c>
    </row>
    <row r="22" spans="1:7">
      <c r="A22" s="71" t="s">
        <v>72</v>
      </c>
      <c r="B22" s="72">
        <v>6</v>
      </c>
      <c r="C22" s="73">
        <v>1574178</v>
      </c>
      <c r="D22" s="23">
        <f>B22/$B$25</f>
        <v>0.2</v>
      </c>
      <c r="E22" s="23">
        <f>C22/$C$25</f>
        <v>0.1236725170089405</v>
      </c>
      <c r="F22" s="75">
        <v>2</v>
      </c>
      <c r="G22" s="75">
        <f>RANK(C22,$C$20:$C$24)</f>
        <v>4</v>
      </c>
    </row>
    <row r="23" spans="1:7">
      <c r="A23" s="131" t="s">
        <v>62</v>
      </c>
      <c r="B23" s="72">
        <v>5</v>
      </c>
      <c r="C23" s="133">
        <v>5714999</v>
      </c>
      <c r="D23" s="23">
        <f>B23/$B$25</f>
        <v>0.16666666666666666</v>
      </c>
      <c r="E23" s="136">
        <f>C23/$C$25</f>
        <v>0.44898881259525791</v>
      </c>
      <c r="F23" s="75">
        <v>3</v>
      </c>
      <c r="G23" s="137">
        <f>RANK(C23,$C$20:$C$24)</f>
        <v>1</v>
      </c>
    </row>
    <row r="24" spans="1:7">
      <c r="A24" s="71" t="s">
        <v>81</v>
      </c>
      <c r="B24" s="72">
        <v>4</v>
      </c>
      <c r="C24" s="73">
        <v>752478</v>
      </c>
      <c r="D24" s="23">
        <f>B24/$B$25</f>
        <v>0.13333333333333333</v>
      </c>
      <c r="E24" s="23">
        <f>C24/$C$25</f>
        <v>5.9117106358908288E-2</v>
      </c>
      <c r="F24" s="75">
        <v>4</v>
      </c>
      <c r="G24" s="75">
        <f>RANK(C24,$C$20:$C$24)</f>
        <v>5</v>
      </c>
    </row>
    <row r="25" spans="1:7">
      <c r="A25" s="32" t="s">
        <v>23</v>
      </c>
      <c r="B25" s="47">
        <f>SUM(B20:B24)</f>
        <v>30</v>
      </c>
      <c r="C25" s="33">
        <f>SUM(C20:C24)</f>
        <v>12728600</v>
      </c>
      <c r="D25" s="30">
        <f>SUM(D20:D24)</f>
        <v>0.99999999999999989</v>
      </c>
      <c r="E25" s="30">
        <f>SUM(E20:E24)</f>
        <v>1</v>
      </c>
      <c r="F25" s="31"/>
      <c r="G25" s="31"/>
    </row>
    <row r="26" spans="1:7" ht="13.8" thickBot="1"/>
    <row r="27" spans="1:7" ht="16.2" thickBot="1">
      <c r="A27" s="124" t="s">
        <v>12</v>
      </c>
      <c r="B27" s="125"/>
      <c r="C27" s="125"/>
      <c r="D27" s="125"/>
      <c r="E27" s="125"/>
      <c r="F27" s="125"/>
      <c r="G27" s="126"/>
    </row>
    <row r="28" spans="1:7">
      <c r="A28" s="3"/>
      <c r="B28" s="45"/>
      <c r="C28" s="40"/>
      <c r="D28" s="4" t="s">
        <v>5</v>
      </c>
      <c r="E28" s="4" t="s">
        <v>5</v>
      </c>
      <c r="F28" s="5" t="s">
        <v>6</v>
      </c>
      <c r="G28" s="5" t="s">
        <v>6</v>
      </c>
    </row>
    <row r="29" spans="1:7">
      <c r="A29" s="6" t="s">
        <v>11</v>
      </c>
      <c r="B29" s="46" t="s">
        <v>8</v>
      </c>
      <c r="C29" s="26" t="s">
        <v>9</v>
      </c>
      <c r="D29" s="8" t="s">
        <v>8</v>
      </c>
      <c r="E29" s="8" t="s">
        <v>9</v>
      </c>
      <c r="F29" s="7" t="s">
        <v>8</v>
      </c>
      <c r="G29" s="7" t="s">
        <v>9</v>
      </c>
    </row>
    <row r="30" spans="1:7">
      <c r="A30" s="131" t="s">
        <v>72</v>
      </c>
      <c r="B30" s="132">
        <v>48</v>
      </c>
      <c r="C30" s="133">
        <v>21964273</v>
      </c>
      <c r="D30" s="136">
        <f t="shared" ref="D30:D37" si="2">B30/$B$38</f>
        <v>0.30573248407643311</v>
      </c>
      <c r="E30" s="136">
        <f t="shared" ref="E30:E37" si="3">C30/$C$38</f>
        <v>0.34614894854387424</v>
      </c>
      <c r="F30" s="137">
        <v>1</v>
      </c>
      <c r="G30" s="137">
        <f>RANK(C30,$C$30:$C$37)</f>
        <v>1</v>
      </c>
    </row>
    <row r="31" spans="1:7">
      <c r="A31" s="71" t="s">
        <v>62</v>
      </c>
      <c r="B31" s="72">
        <v>44</v>
      </c>
      <c r="C31" s="73">
        <v>20339662</v>
      </c>
      <c r="D31" s="23">
        <f t="shared" si="2"/>
        <v>0.28025477707006369</v>
      </c>
      <c r="E31" s="23">
        <f t="shared" si="3"/>
        <v>0.32054567046392995</v>
      </c>
      <c r="F31" s="75">
        <v>2</v>
      </c>
      <c r="G31" s="75">
        <f>RANK(C31,$C$30:$C$37)</f>
        <v>2</v>
      </c>
    </row>
    <row r="32" spans="1:7">
      <c r="A32" s="71" t="s">
        <v>65</v>
      </c>
      <c r="B32" s="72">
        <v>27</v>
      </c>
      <c r="C32" s="73">
        <v>8779645</v>
      </c>
      <c r="D32" s="23">
        <f t="shared" si="2"/>
        <v>0.17197452229299362</v>
      </c>
      <c r="E32" s="23">
        <f t="shared" si="3"/>
        <v>0.13836400983262603</v>
      </c>
      <c r="F32" s="75">
        <v>3</v>
      </c>
      <c r="G32" s="75">
        <f>RANK(C32,$C$30:$C$37)</f>
        <v>3</v>
      </c>
    </row>
    <row r="33" spans="1:7">
      <c r="A33" s="71" t="s">
        <v>81</v>
      </c>
      <c r="B33" s="72">
        <v>19</v>
      </c>
      <c r="C33" s="73">
        <v>5506278</v>
      </c>
      <c r="D33" s="23">
        <f t="shared" ref="D33" si="4">B33/$B$38</f>
        <v>0.12101910828025478</v>
      </c>
      <c r="E33" s="23">
        <f t="shared" ref="E33" si="5">C33/$C$38</f>
        <v>8.6776937260353071E-2</v>
      </c>
      <c r="F33" s="75">
        <v>4</v>
      </c>
      <c r="G33" s="75">
        <f>RANK(C33,$C$30:$C$37)</f>
        <v>4</v>
      </c>
    </row>
    <row r="34" spans="1:7">
      <c r="A34" s="71" t="s">
        <v>57</v>
      </c>
      <c r="B34" s="72">
        <v>11</v>
      </c>
      <c r="C34" s="73">
        <v>3615300</v>
      </c>
      <c r="D34" s="23">
        <f t="shared" si="2"/>
        <v>7.0063694267515922E-2</v>
      </c>
      <c r="E34" s="23">
        <f t="shared" si="3"/>
        <v>5.6975812205151001E-2</v>
      </c>
      <c r="F34" s="75">
        <v>5</v>
      </c>
      <c r="G34" s="75">
        <f>RANK(C34,$C$30:$C$37)</f>
        <v>5</v>
      </c>
    </row>
    <row r="35" spans="1:7">
      <c r="A35" s="71" t="s">
        <v>97</v>
      </c>
      <c r="B35" s="72">
        <v>4</v>
      </c>
      <c r="C35" s="73">
        <v>1828084</v>
      </c>
      <c r="D35" s="23">
        <f t="shared" si="2"/>
        <v>2.5477707006369428E-2</v>
      </c>
      <c r="E35" s="23">
        <f t="shared" si="3"/>
        <v>2.8809938505584946E-2</v>
      </c>
      <c r="F35" s="75">
        <v>6</v>
      </c>
      <c r="G35" s="75">
        <f>RANK(C35,$C$30:$C$37)</f>
        <v>6</v>
      </c>
    </row>
    <row r="36" spans="1:7">
      <c r="A36" s="71" t="s">
        <v>84</v>
      </c>
      <c r="B36" s="72">
        <v>3</v>
      </c>
      <c r="C36" s="73">
        <v>1045000</v>
      </c>
      <c r="D36" s="23">
        <f t="shared" si="2"/>
        <v>1.9108280254777069E-2</v>
      </c>
      <c r="E36" s="23">
        <f t="shared" si="3"/>
        <v>1.6468819670396036E-2</v>
      </c>
      <c r="F36" s="75">
        <v>7</v>
      </c>
      <c r="G36" s="75">
        <f>RANK(C36,$C$30:$C$37)</f>
        <v>7</v>
      </c>
    </row>
    <row r="37" spans="1:7">
      <c r="A37" s="71" t="s">
        <v>112</v>
      </c>
      <c r="B37" s="72">
        <v>1</v>
      </c>
      <c r="C37" s="73">
        <v>375000</v>
      </c>
      <c r="D37" s="23">
        <f t="shared" si="2"/>
        <v>6.369426751592357E-3</v>
      </c>
      <c r="E37" s="23">
        <f t="shared" si="3"/>
        <v>5.9098635180847023E-3</v>
      </c>
      <c r="F37" s="75">
        <v>8</v>
      </c>
      <c r="G37" s="75">
        <f>RANK(C37,$C$30:$C$37)</f>
        <v>8</v>
      </c>
    </row>
    <row r="38" spans="1:7">
      <c r="A38" s="32" t="s">
        <v>23</v>
      </c>
      <c r="B38" s="48">
        <f>SUM(B30:B37)</f>
        <v>157</v>
      </c>
      <c r="C38" s="38">
        <f>SUM(C30:C37)</f>
        <v>63453242</v>
      </c>
      <c r="D38" s="30">
        <f>SUM(D30:D37)</f>
        <v>0.99999999999999989</v>
      </c>
      <c r="E38" s="30">
        <f>SUM(E30:E37)</f>
        <v>1</v>
      </c>
      <c r="F38" s="31"/>
      <c r="G38" s="31"/>
    </row>
    <row r="40" spans="1:7">
      <c r="A40" s="130" t="s">
        <v>24</v>
      </c>
      <c r="B40" s="130"/>
      <c r="C40" s="130"/>
      <c r="D40" s="103" t="s">
        <v>43</v>
      </c>
    </row>
    <row r="41" spans="1:7">
      <c r="A41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7:G27"/>
    <mergeCell ref="A40:C40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7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4" customWidth="1"/>
    <col min="3" max="3" width="16.109375" style="92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45</v>
      </c>
    </row>
    <row r="2" spans="1:7">
      <c r="A2" s="2" t="str">
        <f>'OVERALL STATS'!A2</f>
        <v>Reporting Period: OCTOBER, 2024</v>
      </c>
    </row>
    <row r="3" spans="1:7" ht="13.8" thickBot="1"/>
    <row r="4" spans="1:7" ht="16.2" thickBot="1">
      <c r="A4" s="124" t="s">
        <v>13</v>
      </c>
      <c r="B4" s="125"/>
      <c r="C4" s="125"/>
      <c r="D4" s="125"/>
      <c r="E4" s="125"/>
      <c r="F4" s="125"/>
      <c r="G4" s="126"/>
    </row>
    <row r="5" spans="1:7">
      <c r="A5" s="3"/>
      <c r="B5" s="101"/>
      <c r="C5" s="93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4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8" t="s">
        <v>72</v>
      </c>
      <c r="B7" s="139">
        <v>41</v>
      </c>
      <c r="C7" s="140">
        <v>19997695</v>
      </c>
      <c r="D7" s="141">
        <f>B7/$B$15</f>
        <v>0.34166666666666667</v>
      </c>
      <c r="E7" s="136">
        <f>C7/$C$15</f>
        <v>0.42049533246847098</v>
      </c>
      <c r="F7" s="137">
        <v>1</v>
      </c>
      <c r="G7" s="137">
        <f>RANK(C7,$C$7:$C$14)</f>
        <v>1</v>
      </c>
    </row>
    <row r="8" spans="1:7">
      <c r="A8" s="36" t="s">
        <v>62</v>
      </c>
      <c r="B8" s="37">
        <v>37</v>
      </c>
      <c r="C8" s="95">
        <v>13619177</v>
      </c>
      <c r="D8" s="27">
        <f>B8/$B$15</f>
        <v>0.30833333333333335</v>
      </c>
      <c r="E8" s="23">
        <f>C8/$C$15</f>
        <v>0.28637302251894298</v>
      </c>
      <c r="F8" s="75">
        <v>2</v>
      </c>
      <c r="G8" s="75">
        <f>RANK(C8,$C$7:$C$14)</f>
        <v>2</v>
      </c>
    </row>
    <row r="9" spans="1:7">
      <c r="A9" s="36" t="s">
        <v>65</v>
      </c>
      <c r="B9" s="37">
        <v>18</v>
      </c>
      <c r="C9" s="95">
        <v>5772000</v>
      </c>
      <c r="D9" s="27">
        <f t="shared" ref="D9" si="0">B9/$B$15</f>
        <v>0.15</v>
      </c>
      <c r="E9" s="23">
        <f t="shared" ref="E9" si="1">C9/$C$15</f>
        <v>0.1213689407208188</v>
      </c>
      <c r="F9" s="75">
        <v>3</v>
      </c>
      <c r="G9" s="75">
        <f>RANK(C9,$C$7:$C$14)</f>
        <v>3</v>
      </c>
    </row>
    <row r="10" spans="1:7">
      <c r="A10" s="36" t="s">
        <v>81</v>
      </c>
      <c r="B10" s="37">
        <v>14</v>
      </c>
      <c r="C10" s="95">
        <v>4348900</v>
      </c>
      <c r="D10" s="27">
        <f>B10/$B$15</f>
        <v>0.11666666666666667</v>
      </c>
      <c r="E10" s="23">
        <f>C10/$C$15</f>
        <v>9.1445146621754833E-2</v>
      </c>
      <c r="F10" s="75">
        <v>4</v>
      </c>
      <c r="G10" s="75">
        <f>RANK(C10,$C$7:$C$14)</f>
        <v>4</v>
      </c>
    </row>
    <row r="11" spans="1:7">
      <c r="A11" s="36" t="s">
        <v>57</v>
      </c>
      <c r="B11" s="37">
        <v>5</v>
      </c>
      <c r="C11" s="95">
        <v>1936000</v>
      </c>
      <c r="D11" s="27">
        <f>B11/$B$15</f>
        <v>4.1666666666666664E-2</v>
      </c>
      <c r="E11" s="23">
        <f>C11/$C$15</f>
        <v>4.070863985369113E-2</v>
      </c>
      <c r="F11" s="75">
        <v>5</v>
      </c>
      <c r="G11" s="75">
        <f>RANK(C11,$C$7:$C$14)</f>
        <v>5</v>
      </c>
    </row>
    <row r="12" spans="1:7">
      <c r="A12" s="36" t="s">
        <v>84</v>
      </c>
      <c r="B12" s="37">
        <v>3</v>
      </c>
      <c r="C12" s="95">
        <v>1045000</v>
      </c>
      <c r="D12" s="27">
        <f>B12/$B$15</f>
        <v>2.5000000000000001E-2</v>
      </c>
      <c r="E12" s="23">
        <f>C12/$C$15</f>
        <v>2.19734135573901E-2</v>
      </c>
      <c r="F12" s="75">
        <v>6</v>
      </c>
      <c r="G12" s="75">
        <f>RANK(C12,$C$7:$C$14)</f>
        <v>6</v>
      </c>
    </row>
    <row r="13" spans="1:7">
      <c r="A13" s="36" t="s">
        <v>97</v>
      </c>
      <c r="B13" s="37">
        <v>1</v>
      </c>
      <c r="C13" s="95">
        <v>463700</v>
      </c>
      <c r="D13" s="27">
        <f>B13/$B$15</f>
        <v>8.3333333333333332E-3</v>
      </c>
      <c r="E13" s="23">
        <f>C13/$C$15</f>
        <v>9.7503080062792229E-3</v>
      </c>
      <c r="F13" s="75">
        <v>7</v>
      </c>
      <c r="G13" s="75">
        <f>RANK(C13,$C$7:$C$14)</f>
        <v>7</v>
      </c>
    </row>
    <row r="14" spans="1:7">
      <c r="A14" s="36" t="s">
        <v>112</v>
      </c>
      <c r="B14" s="37">
        <v>1</v>
      </c>
      <c r="C14" s="95">
        <v>375000</v>
      </c>
      <c r="D14" s="27">
        <f>B14/$B$15</f>
        <v>8.3333333333333332E-3</v>
      </c>
      <c r="E14" s="23">
        <f>C14/$C$15</f>
        <v>7.8851962526519485E-3</v>
      </c>
      <c r="F14" s="75">
        <v>7</v>
      </c>
      <c r="G14" s="75">
        <f>RANK(C14,$C$7:$C$14)</f>
        <v>8</v>
      </c>
    </row>
    <row r="15" spans="1:7">
      <c r="A15" s="28" t="s">
        <v>23</v>
      </c>
      <c r="B15" s="29">
        <f>SUM(B7:B14)</f>
        <v>120</v>
      </c>
      <c r="C15" s="96">
        <f>SUM(C7:C14)</f>
        <v>47557472</v>
      </c>
      <c r="D15" s="30">
        <f>SUM(D7:D14)</f>
        <v>1</v>
      </c>
      <c r="E15" s="30">
        <f>SUM(E7:E14)</f>
        <v>1</v>
      </c>
      <c r="F15" s="31"/>
      <c r="G15" s="31"/>
    </row>
    <row r="16" spans="1:7" ht="13.8" thickBot="1"/>
    <row r="17" spans="1:7" ht="16.2" thickBot="1">
      <c r="A17" s="124" t="s">
        <v>14</v>
      </c>
      <c r="B17" s="125"/>
      <c r="C17" s="125"/>
      <c r="D17" s="125"/>
      <c r="E17" s="125"/>
      <c r="F17" s="125"/>
      <c r="G17" s="126"/>
    </row>
    <row r="18" spans="1:7">
      <c r="A18" s="3"/>
      <c r="B18" s="101"/>
      <c r="C18" s="93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4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42" t="s">
        <v>97</v>
      </c>
      <c r="B20" s="139">
        <v>3</v>
      </c>
      <c r="C20" s="140">
        <v>1364384</v>
      </c>
      <c r="D20" s="141">
        <f>B20/$B$24</f>
        <v>0.42857142857142855</v>
      </c>
      <c r="E20" s="136">
        <f>C20/$C$24</f>
        <v>0.43078963238474727</v>
      </c>
      <c r="F20" s="137">
        <v>1</v>
      </c>
      <c r="G20" s="137">
        <f>RANK(C20,$C$20:$C$23)</f>
        <v>1</v>
      </c>
    </row>
    <row r="21" spans="1:7">
      <c r="A21" s="49" t="s">
        <v>62</v>
      </c>
      <c r="B21" s="50">
        <v>2</v>
      </c>
      <c r="C21" s="97">
        <v>1005486</v>
      </c>
      <c r="D21" s="27">
        <f>B21/$B$24</f>
        <v>0.2857142857142857</v>
      </c>
      <c r="E21" s="23">
        <f>C21/$C$24</f>
        <v>0.31747143348794032</v>
      </c>
      <c r="F21" s="75">
        <v>2</v>
      </c>
      <c r="G21" s="75">
        <f>RANK(C21,$C$20:$C$23)</f>
        <v>2</v>
      </c>
    </row>
    <row r="22" spans="1:7">
      <c r="A22" s="49" t="s">
        <v>81</v>
      </c>
      <c r="B22" s="50">
        <v>1</v>
      </c>
      <c r="C22" s="97">
        <v>404900</v>
      </c>
      <c r="D22" s="27">
        <f>B22/$B$24</f>
        <v>0.14285714285714285</v>
      </c>
      <c r="E22" s="23">
        <f>C22/$C$24</f>
        <v>0.12784283761212692</v>
      </c>
      <c r="F22" s="75">
        <v>3</v>
      </c>
      <c r="G22" s="75">
        <f>RANK(C22,$C$20:$C$23)</f>
        <v>3</v>
      </c>
    </row>
    <row r="23" spans="1:7">
      <c r="A23" s="49" t="s">
        <v>72</v>
      </c>
      <c r="B23" s="50">
        <v>1</v>
      </c>
      <c r="C23" s="97">
        <v>392400</v>
      </c>
      <c r="D23" s="27">
        <f t="shared" ref="D23" si="2">B23/$B$24</f>
        <v>0.14285714285714285</v>
      </c>
      <c r="E23" s="23">
        <f t="shared" ref="E23" si="3">C23/$C$24</f>
        <v>0.12389609651518547</v>
      </c>
      <c r="F23" s="75">
        <v>3</v>
      </c>
      <c r="G23" s="75">
        <f>RANK(C23,$C$20:$C$23)</f>
        <v>4</v>
      </c>
    </row>
    <row r="24" spans="1:7">
      <c r="A24" s="28" t="s">
        <v>23</v>
      </c>
      <c r="B24" s="29">
        <f>SUM(B20:B23)</f>
        <v>7</v>
      </c>
      <c r="C24" s="96">
        <f>SUM(C20:C23)</f>
        <v>3167170</v>
      </c>
      <c r="D24" s="30">
        <f>SUM(D20:D23)</f>
        <v>0.99999999999999978</v>
      </c>
      <c r="E24" s="30">
        <f>SUM(E20:E23)</f>
        <v>1</v>
      </c>
      <c r="F24" s="31"/>
      <c r="G24" s="31"/>
    </row>
    <row r="25" spans="1:7" ht="13.8" thickBot="1"/>
    <row r="26" spans="1:7" ht="16.2" thickBot="1">
      <c r="A26" s="124" t="s">
        <v>15</v>
      </c>
      <c r="B26" s="125"/>
      <c r="C26" s="125"/>
      <c r="D26" s="125"/>
      <c r="E26" s="125"/>
      <c r="F26" s="125"/>
      <c r="G26" s="126"/>
    </row>
    <row r="27" spans="1:7">
      <c r="A27" s="3"/>
      <c r="B27" s="101"/>
      <c r="C27" s="93"/>
      <c r="D27" s="10" t="s">
        <v>5</v>
      </c>
      <c r="E27" s="10" t="s">
        <v>5</v>
      </c>
      <c r="F27" s="11" t="s">
        <v>6</v>
      </c>
      <c r="G27" s="15" t="s">
        <v>6</v>
      </c>
    </row>
    <row r="28" spans="1:7">
      <c r="A28" s="12" t="s">
        <v>7</v>
      </c>
      <c r="B28" s="12" t="s">
        <v>8</v>
      </c>
      <c r="C28" s="94" t="s">
        <v>9</v>
      </c>
      <c r="D28" s="17" t="s">
        <v>8</v>
      </c>
      <c r="E28" s="13" t="s">
        <v>9</v>
      </c>
      <c r="F28" s="14" t="s">
        <v>8</v>
      </c>
      <c r="G28" s="16" t="s">
        <v>9</v>
      </c>
    </row>
    <row r="29" spans="1:7">
      <c r="A29" s="138" t="s">
        <v>72</v>
      </c>
      <c r="B29" s="139">
        <v>33</v>
      </c>
      <c r="C29" s="140">
        <v>10829600</v>
      </c>
      <c r="D29" s="141">
        <f t="shared" ref="D29:D34" si="4">B29/$B$37</f>
        <v>0.3707865168539326</v>
      </c>
      <c r="E29" s="136">
        <f t="shared" ref="E29:E34" si="5">C29/$C$37</f>
        <v>0.31977910981014901</v>
      </c>
      <c r="F29" s="137">
        <v>1</v>
      </c>
      <c r="G29" s="137">
        <f>RANK(C29,$C$29:$C$36)</f>
        <v>1</v>
      </c>
    </row>
    <row r="30" spans="1:7">
      <c r="A30" s="36" t="s">
        <v>62</v>
      </c>
      <c r="B30" s="37">
        <v>23</v>
      </c>
      <c r="C30" s="95">
        <v>9509677</v>
      </c>
      <c r="D30" s="27">
        <f t="shared" si="4"/>
        <v>0.25842696629213485</v>
      </c>
      <c r="E30" s="23">
        <f t="shared" si="5"/>
        <v>0.28080409670182171</v>
      </c>
      <c r="F30" s="105">
        <v>2</v>
      </c>
      <c r="G30" s="75">
        <f>RANK(C30,$C$29:$C$36)</f>
        <v>2</v>
      </c>
    </row>
    <row r="31" spans="1:7">
      <c r="A31" s="36" t="s">
        <v>65</v>
      </c>
      <c r="B31" s="37">
        <v>13</v>
      </c>
      <c r="C31" s="95">
        <v>5493500</v>
      </c>
      <c r="D31" s="27">
        <f t="shared" si="4"/>
        <v>0.14606741573033707</v>
      </c>
      <c r="E31" s="23">
        <f t="shared" si="5"/>
        <v>0.1622134279882963</v>
      </c>
      <c r="F31" s="105">
        <v>3</v>
      </c>
      <c r="G31" s="75">
        <f>RANK(C31,$C$29:$C$36)</f>
        <v>3</v>
      </c>
    </row>
    <row r="32" spans="1:7">
      <c r="A32" s="36" t="s">
        <v>81</v>
      </c>
      <c r="B32" s="37">
        <v>10</v>
      </c>
      <c r="C32" s="95">
        <v>4213400</v>
      </c>
      <c r="D32" s="27">
        <f t="shared" si="4"/>
        <v>0.11235955056179775</v>
      </c>
      <c r="E32" s="23">
        <f t="shared" si="5"/>
        <v>0.12441431828267728</v>
      </c>
      <c r="F32" s="75">
        <v>4</v>
      </c>
      <c r="G32" s="75">
        <f>RANK(C32,$C$29:$C$36)</f>
        <v>4</v>
      </c>
    </row>
    <row r="33" spans="1:7">
      <c r="A33" s="36" t="s">
        <v>57</v>
      </c>
      <c r="B33" s="37">
        <v>5</v>
      </c>
      <c r="C33" s="95">
        <v>1936000</v>
      </c>
      <c r="D33" s="27">
        <f t="shared" si="4"/>
        <v>5.6179775280898875E-2</v>
      </c>
      <c r="E33" s="23">
        <f t="shared" si="5"/>
        <v>5.716668728230484E-2</v>
      </c>
      <c r="F33" s="105">
        <v>5</v>
      </c>
      <c r="G33" s="75">
        <f>RANK(C33,$C$29:$C$36)</f>
        <v>5</v>
      </c>
    </row>
    <row r="34" spans="1:7">
      <c r="A34" s="36" t="s">
        <v>84</v>
      </c>
      <c r="B34" s="37">
        <v>3</v>
      </c>
      <c r="C34" s="95">
        <v>1045000</v>
      </c>
      <c r="D34" s="27">
        <f t="shared" si="4"/>
        <v>3.3707865168539325E-2</v>
      </c>
      <c r="E34" s="23">
        <f t="shared" si="5"/>
        <v>3.0857018703516818E-2</v>
      </c>
      <c r="F34" s="75">
        <v>6</v>
      </c>
      <c r="G34" s="75">
        <f>RANK(C34,$C$29:$C$36)</f>
        <v>6</v>
      </c>
    </row>
    <row r="35" spans="1:7">
      <c r="A35" s="36" t="s">
        <v>97</v>
      </c>
      <c r="B35" s="37">
        <v>1</v>
      </c>
      <c r="C35" s="95">
        <v>463700</v>
      </c>
      <c r="D35" s="27">
        <f>B35/$B$37</f>
        <v>1.1235955056179775E-2</v>
      </c>
      <c r="E35" s="23">
        <f>C35/$C$37</f>
        <v>1.3692248395043778E-2</v>
      </c>
      <c r="F35" s="75">
        <v>7</v>
      </c>
      <c r="G35" s="75">
        <f>RANK(C35,$C$29:$C$36)</f>
        <v>7</v>
      </c>
    </row>
    <row r="36" spans="1:7">
      <c r="A36" s="36" t="s">
        <v>112</v>
      </c>
      <c r="B36" s="37">
        <v>1</v>
      </c>
      <c r="C36" s="95">
        <v>375000</v>
      </c>
      <c r="D36" s="27">
        <f>B36/$B$37</f>
        <v>1.1235955056179775E-2</v>
      </c>
      <c r="E36" s="23">
        <f>C36/$C$37</f>
        <v>1.1073092836190245E-2</v>
      </c>
      <c r="F36" s="75">
        <v>7</v>
      </c>
      <c r="G36" s="75">
        <f>RANK(C36,$C$29:$C$36)</f>
        <v>8</v>
      </c>
    </row>
    <row r="37" spans="1:7">
      <c r="A37" s="28" t="s">
        <v>23</v>
      </c>
      <c r="B37" s="41">
        <f>SUM(B29:B36)</f>
        <v>89</v>
      </c>
      <c r="C37" s="98">
        <f>SUM(C29:C36)</f>
        <v>33865877</v>
      </c>
      <c r="D37" s="30">
        <f>SUM(D29:D36)</f>
        <v>1</v>
      </c>
      <c r="E37" s="30">
        <f>SUM(E29:E36)</f>
        <v>1</v>
      </c>
      <c r="F37" s="31"/>
      <c r="G37" s="31"/>
    </row>
    <row r="38" spans="1:7" ht="13.8" thickBot="1"/>
    <row r="39" spans="1:7" ht="16.2" thickBot="1">
      <c r="A39" s="124" t="s">
        <v>16</v>
      </c>
      <c r="B39" s="125"/>
      <c r="C39" s="125"/>
      <c r="D39" s="125"/>
      <c r="E39" s="125"/>
      <c r="F39" s="125"/>
      <c r="G39" s="126"/>
    </row>
    <row r="40" spans="1:7">
      <c r="A40" s="18"/>
      <c r="B40" s="102"/>
      <c r="C40" s="99"/>
      <c r="D40" s="10" t="s">
        <v>5</v>
      </c>
      <c r="E40" s="10" t="s">
        <v>5</v>
      </c>
      <c r="F40" s="11" t="s">
        <v>6</v>
      </c>
      <c r="G40" s="15" t="s">
        <v>6</v>
      </c>
    </row>
    <row r="41" spans="1:7">
      <c r="A41" s="12" t="s">
        <v>7</v>
      </c>
      <c r="B41" s="12" t="s">
        <v>8</v>
      </c>
      <c r="C41" s="94" t="s">
        <v>9</v>
      </c>
      <c r="D41" s="13" t="s">
        <v>8</v>
      </c>
      <c r="E41" s="13" t="s">
        <v>9</v>
      </c>
      <c r="F41" s="14" t="s">
        <v>8</v>
      </c>
      <c r="G41" s="16" t="s">
        <v>9</v>
      </c>
    </row>
    <row r="42" spans="1:7">
      <c r="A42" s="143" t="s">
        <v>72</v>
      </c>
      <c r="B42" s="144">
        <v>1</v>
      </c>
      <c r="C42" s="145">
        <v>895000</v>
      </c>
      <c r="D42" s="136">
        <f>B42/$B$44</f>
        <v>0.5</v>
      </c>
      <c r="E42" s="136">
        <f>C42/$C$44</f>
        <v>0.5128939828080229</v>
      </c>
      <c r="F42" s="137">
        <v>1</v>
      </c>
      <c r="G42" s="137">
        <f>RANK(C42,$C$42:$C$43)</f>
        <v>1</v>
      </c>
    </row>
    <row r="43" spans="1:7">
      <c r="A43" s="143" t="s">
        <v>62</v>
      </c>
      <c r="B43" s="144">
        <v>1</v>
      </c>
      <c r="C43" s="100">
        <v>850000</v>
      </c>
      <c r="D43" s="136">
        <f>B43/$B$44</f>
        <v>0.5</v>
      </c>
      <c r="E43" s="23">
        <f>C43/$C$44</f>
        <v>0.4871060171919771</v>
      </c>
      <c r="F43" s="137">
        <v>1</v>
      </c>
      <c r="G43" s="75">
        <f>RANK(C43,$C$42:$C$43)</f>
        <v>2</v>
      </c>
    </row>
    <row r="44" spans="1:7">
      <c r="A44" s="28" t="s">
        <v>23</v>
      </c>
      <c r="B44" s="41">
        <f>SUM(B42:B43)</f>
        <v>2</v>
      </c>
      <c r="C44" s="98">
        <f>SUM(C42:C43)</f>
        <v>1745000</v>
      </c>
      <c r="D44" s="30">
        <f>SUM(D42:D43)</f>
        <v>1</v>
      </c>
      <c r="E44" s="30">
        <f>SUM(E42:E43)</f>
        <v>1</v>
      </c>
      <c r="F44" s="31"/>
      <c r="G44" s="31"/>
    </row>
    <row r="45" spans="1:7" ht="13.8" thickBot="1"/>
    <row r="46" spans="1:7" ht="16.2" thickBot="1">
      <c r="A46" s="124" t="s">
        <v>17</v>
      </c>
      <c r="B46" s="125"/>
      <c r="C46" s="125"/>
      <c r="D46" s="125"/>
      <c r="E46" s="125"/>
      <c r="F46" s="125"/>
      <c r="G46" s="126"/>
    </row>
    <row r="47" spans="1:7">
      <c r="A47" s="18"/>
      <c r="B47" s="102"/>
      <c r="C47" s="99"/>
      <c r="D47" s="10" t="s">
        <v>5</v>
      </c>
      <c r="E47" s="10" t="s">
        <v>5</v>
      </c>
      <c r="F47" s="11" t="s">
        <v>6</v>
      </c>
      <c r="G47" s="15" t="s">
        <v>6</v>
      </c>
    </row>
    <row r="48" spans="1:7">
      <c r="A48" s="12" t="s">
        <v>7</v>
      </c>
      <c r="B48" s="12" t="s">
        <v>8</v>
      </c>
      <c r="C48" s="94" t="s">
        <v>9</v>
      </c>
      <c r="D48" s="13" t="s">
        <v>8</v>
      </c>
      <c r="E48" s="13" t="s">
        <v>9</v>
      </c>
      <c r="F48" s="14" t="s">
        <v>8</v>
      </c>
      <c r="G48" s="16" t="s">
        <v>9</v>
      </c>
    </row>
    <row r="49" spans="1:7">
      <c r="A49" s="138" t="s">
        <v>62</v>
      </c>
      <c r="B49" s="139">
        <v>13</v>
      </c>
      <c r="C49" s="95">
        <v>3259500</v>
      </c>
      <c r="D49" s="141">
        <f>B49/$B$53</f>
        <v>0.44827586206896552</v>
      </c>
      <c r="E49" s="23">
        <f>C49/$C$53</f>
        <v>0.27283924833812478</v>
      </c>
      <c r="F49" s="137">
        <v>1</v>
      </c>
      <c r="G49" s="75">
        <f>RANK(C49,$C$49:$C$52)</f>
        <v>2</v>
      </c>
    </row>
    <row r="50" spans="1:7">
      <c r="A50" s="138" t="s">
        <v>72</v>
      </c>
      <c r="B50" s="37">
        <v>7</v>
      </c>
      <c r="C50" s="140">
        <v>8273095</v>
      </c>
      <c r="D50" s="27">
        <f>B50/$B$53</f>
        <v>0.2413793103448276</v>
      </c>
      <c r="E50" s="136">
        <f>C50/$C$53</f>
        <v>0.69250652591805451</v>
      </c>
      <c r="F50" s="75">
        <v>2</v>
      </c>
      <c r="G50" s="137">
        <f>RANK(C50,$C$49:$C$52)</f>
        <v>1</v>
      </c>
    </row>
    <row r="51" spans="1:7">
      <c r="A51" s="36" t="s">
        <v>65</v>
      </c>
      <c r="B51" s="37">
        <v>5</v>
      </c>
      <c r="C51" s="95">
        <v>278500</v>
      </c>
      <c r="D51" s="27">
        <f t="shared" ref="D51" si="6">B51/$B$53</f>
        <v>0.17241379310344829</v>
      </c>
      <c r="E51" s="23">
        <f t="shared" ref="E51" si="7">C51/$C$53</f>
        <v>2.3312081810758629E-2</v>
      </c>
      <c r="F51" s="75">
        <v>3</v>
      </c>
      <c r="G51" s="75">
        <f>RANK(C51,$C$49:$C$52)</f>
        <v>3</v>
      </c>
    </row>
    <row r="52" spans="1:7">
      <c r="A52" s="36" t="s">
        <v>81</v>
      </c>
      <c r="B52" s="37">
        <v>4</v>
      </c>
      <c r="C52" s="95">
        <v>135500</v>
      </c>
      <c r="D52" s="27">
        <f>B52/$B$53</f>
        <v>0.13793103448275862</v>
      </c>
      <c r="E52" s="23">
        <f>C52/$C$53</f>
        <v>1.1342143933062099E-2</v>
      </c>
      <c r="F52" s="75">
        <v>4</v>
      </c>
      <c r="G52" s="75">
        <f>RANK(C52,$C$49:$C$52)</f>
        <v>4</v>
      </c>
    </row>
    <row r="53" spans="1:7">
      <c r="A53" s="28" t="s">
        <v>23</v>
      </c>
      <c r="B53" s="29">
        <f>SUM(B49:B52)</f>
        <v>29</v>
      </c>
      <c r="C53" s="96">
        <f>SUM(C49:C52)</f>
        <v>11946595</v>
      </c>
      <c r="D53" s="30">
        <f>SUM(D49:D52)</f>
        <v>1</v>
      </c>
      <c r="E53" s="30">
        <f>SUM(E49:E52)</f>
        <v>1</v>
      </c>
      <c r="F53" s="31"/>
      <c r="G53" s="31"/>
    </row>
    <row r="56" spans="1:7">
      <c r="A56" s="130" t="s">
        <v>24</v>
      </c>
      <c r="B56" s="130"/>
      <c r="C56" s="130"/>
    </row>
    <row r="57" spans="1:7">
      <c r="A57" s="20" t="s">
        <v>25</v>
      </c>
    </row>
  </sheetData>
  <sortState ref="A107:C126">
    <sortCondition descending="1" ref="B107"/>
    <sortCondition descending="1" ref="C107"/>
  </sortState>
  <mergeCells count="6">
    <mergeCell ref="A56:C56"/>
    <mergeCell ref="A4:G4"/>
    <mergeCell ref="A17:G17"/>
    <mergeCell ref="A26:G26"/>
    <mergeCell ref="A39:G39"/>
    <mergeCell ref="A46:G46"/>
  </mergeCells>
  <phoneticPr fontId="2" type="noConversion"/>
  <hyperlinks>
    <hyperlink ref="A57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1"/>
  <sheetViews>
    <sheetView workbookViewId="0">
      <selection activeCell="G1" sqref="G1"/>
    </sheetView>
  </sheetViews>
  <sheetFormatPr defaultRowHeight="13.2"/>
  <cols>
    <col min="1" max="1" width="30.44140625" style="42" customWidth="1"/>
    <col min="2" max="2" width="13.88671875" style="64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4" customWidth="1"/>
    <col min="7" max="7" width="16.33203125" style="64" customWidth="1"/>
  </cols>
  <sheetData>
    <row r="1" spans="1:7" ht="15.6">
      <c r="A1" s="56" t="s">
        <v>46</v>
      </c>
    </row>
    <row r="2" spans="1:7">
      <c r="A2" s="57" t="str">
        <f>'OVERALL STATS'!A2</f>
        <v>Reporting Period: OCTOBER, 2024</v>
      </c>
    </row>
    <row r="3" spans="1:7" ht="13.8" thickBot="1"/>
    <row r="4" spans="1:7" ht="16.2" thickBot="1">
      <c r="A4" s="124" t="s">
        <v>18</v>
      </c>
      <c r="B4" s="125"/>
      <c r="C4" s="125"/>
      <c r="D4" s="125"/>
      <c r="E4" s="125"/>
      <c r="F4" s="125"/>
      <c r="G4" s="126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6" t="s">
        <v>65</v>
      </c>
      <c r="B7" s="147">
        <v>7</v>
      </c>
      <c r="C7" s="148">
        <v>1953645</v>
      </c>
      <c r="D7" s="141">
        <f>B7/$B$12</f>
        <v>0.28000000000000003</v>
      </c>
      <c r="E7" s="149">
        <f>C7/$C$12</f>
        <v>0.28385275913172348</v>
      </c>
      <c r="F7" s="137">
        <v>1</v>
      </c>
      <c r="G7" s="137">
        <f>RANK(C7,$C$7:$C$11)</f>
        <v>1</v>
      </c>
    </row>
    <row r="8" spans="1:7">
      <c r="A8" s="61" t="s">
        <v>57</v>
      </c>
      <c r="B8" s="54">
        <v>6</v>
      </c>
      <c r="C8" s="55">
        <v>1679300</v>
      </c>
      <c r="D8" s="27">
        <f>B8/$B$12</f>
        <v>0.24</v>
      </c>
      <c r="E8" s="67">
        <f>C8/$C$12</f>
        <v>0.2439920960102287</v>
      </c>
      <c r="F8" s="75">
        <v>2</v>
      </c>
      <c r="G8" s="75">
        <f>RANK(C8,$C$7:$C$11)</f>
        <v>2</v>
      </c>
    </row>
    <row r="9" spans="1:7">
      <c r="A9" s="68" t="s">
        <v>72</v>
      </c>
      <c r="B9" s="69">
        <v>5</v>
      </c>
      <c r="C9" s="70">
        <v>1499178</v>
      </c>
      <c r="D9" s="27">
        <f t="shared" ref="D9" si="0">B9/$B$12</f>
        <v>0.2</v>
      </c>
      <c r="E9" s="67">
        <f t="shared" ref="E9" si="1">C9/$C$12</f>
        <v>0.21782146281928341</v>
      </c>
      <c r="F9" s="75">
        <v>3</v>
      </c>
      <c r="G9" s="75">
        <f>RANK(C9,$C$7:$C$11)</f>
        <v>3</v>
      </c>
    </row>
    <row r="10" spans="1:7">
      <c r="A10" s="61" t="s">
        <v>62</v>
      </c>
      <c r="B10" s="54">
        <v>4</v>
      </c>
      <c r="C10" s="55">
        <v>1107999</v>
      </c>
      <c r="D10" s="27">
        <f>B10/$B$12</f>
        <v>0.16</v>
      </c>
      <c r="E10" s="67">
        <f>C10/$C$12</f>
        <v>0.16098552872460989</v>
      </c>
      <c r="F10" s="75">
        <v>4</v>
      </c>
      <c r="G10" s="75">
        <f>RANK(C10,$C$7:$C$11)</f>
        <v>4</v>
      </c>
    </row>
    <row r="11" spans="1:7">
      <c r="A11" s="61" t="s">
        <v>81</v>
      </c>
      <c r="B11" s="54">
        <v>3</v>
      </c>
      <c r="C11" s="55">
        <v>642478</v>
      </c>
      <c r="D11" s="27">
        <f>B11/$B$12</f>
        <v>0.12</v>
      </c>
      <c r="E11" s="67">
        <f>C11/$C$12</f>
        <v>9.3348153314154539E-2</v>
      </c>
      <c r="F11" s="75">
        <v>5</v>
      </c>
      <c r="G11" s="75">
        <f>RANK(C11,$C$7:$C$11)</f>
        <v>5</v>
      </c>
    </row>
    <row r="12" spans="1:7">
      <c r="A12" s="60" t="s">
        <v>23</v>
      </c>
      <c r="B12" s="34">
        <f>SUM(B7:B11)</f>
        <v>25</v>
      </c>
      <c r="C12" s="52">
        <f>SUM(C7:C11)</f>
        <v>6882600</v>
      </c>
      <c r="D12" s="30">
        <f>SUM(D7:D11)</f>
        <v>1</v>
      </c>
      <c r="E12" s="30">
        <f>SUM(E7:E11)</f>
        <v>1</v>
      </c>
      <c r="F12" s="41"/>
      <c r="G12" s="41"/>
    </row>
    <row r="13" spans="1:7" ht="13.8" thickBot="1"/>
    <row r="14" spans="1:7" ht="16.2" thickBot="1">
      <c r="A14" s="124" t="s">
        <v>19</v>
      </c>
      <c r="B14" s="125"/>
      <c r="C14" s="125"/>
      <c r="D14" s="125"/>
      <c r="E14" s="125"/>
      <c r="F14" s="125"/>
      <c r="G14" s="126"/>
    </row>
    <row r="15" spans="1:7">
      <c r="A15" s="58"/>
      <c r="B15" s="66"/>
      <c r="C15" s="40"/>
      <c r="D15" s="10" t="s">
        <v>5</v>
      </c>
      <c r="E15" s="10" t="s">
        <v>5</v>
      </c>
      <c r="F15" s="11" t="s">
        <v>6</v>
      </c>
      <c r="G15" s="11" t="s">
        <v>6</v>
      </c>
    </row>
    <row r="16" spans="1:7">
      <c r="A16" s="59" t="s">
        <v>11</v>
      </c>
      <c r="B16" s="19" t="s">
        <v>8</v>
      </c>
      <c r="C16" s="51" t="s">
        <v>9</v>
      </c>
      <c r="D16" s="13" t="s">
        <v>8</v>
      </c>
      <c r="E16" s="13" t="s">
        <v>9</v>
      </c>
      <c r="F16" s="14" t="s">
        <v>8</v>
      </c>
      <c r="G16" s="14" t="s">
        <v>9</v>
      </c>
    </row>
    <row r="17" spans="1:7">
      <c r="A17" s="150" t="s">
        <v>62</v>
      </c>
      <c r="B17" s="137">
        <v>1</v>
      </c>
      <c r="C17" s="151">
        <v>4607000</v>
      </c>
      <c r="D17" s="141">
        <f>B17/$B$18</f>
        <v>1</v>
      </c>
      <c r="E17" s="149">
        <f>C17/$C$18</f>
        <v>1</v>
      </c>
      <c r="F17" s="137">
        <v>1</v>
      </c>
      <c r="G17" s="137">
        <f>RANK(C17,$C$17:$C$17)</f>
        <v>1</v>
      </c>
    </row>
    <row r="18" spans="1:7">
      <c r="A18" s="60" t="s">
        <v>23</v>
      </c>
      <c r="B18" s="41">
        <f>SUM(B17:B17)</f>
        <v>1</v>
      </c>
      <c r="C18" s="38">
        <f>SUM(C17:C17)</f>
        <v>4607000</v>
      </c>
      <c r="D18" s="30">
        <f>SUM(D17:D17)</f>
        <v>1</v>
      </c>
      <c r="E18" s="30">
        <f>SUM(E17:E17)</f>
        <v>1</v>
      </c>
      <c r="F18" s="41"/>
      <c r="G18" s="41"/>
    </row>
    <row r="19" spans="1:7" ht="13.8" thickBot="1"/>
    <row r="20" spans="1:7" ht="16.2" thickBot="1">
      <c r="A20" s="124" t="s">
        <v>20</v>
      </c>
      <c r="B20" s="125"/>
      <c r="C20" s="125"/>
      <c r="D20" s="125"/>
      <c r="E20" s="125"/>
      <c r="F20" s="125"/>
      <c r="G20" s="126"/>
    </row>
    <row r="21" spans="1:7">
      <c r="A21" s="58"/>
      <c r="B21" s="66"/>
      <c r="C21" s="40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9" t="s">
        <v>11</v>
      </c>
      <c r="B22" s="19" t="s">
        <v>8</v>
      </c>
      <c r="C22" s="51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146" t="s">
        <v>81</v>
      </c>
      <c r="B23" s="147">
        <v>1</v>
      </c>
      <c r="C23" s="148">
        <v>110000</v>
      </c>
      <c r="D23" s="141">
        <f t="shared" ref="D23" si="2">B23/$B$25</f>
        <v>0.5</v>
      </c>
      <c r="E23" s="149">
        <f t="shared" ref="E23" si="3">C23/$C$25</f>
        <v>0.59459459459459463</v>
      </c>
      <c r="F23" s="137">
        <v>1</v>
      </c>
      <c r="G23" s="137">
        <f>RANK(C23,$C$23:$C$24)</f>
        <v>1</v>
      </c>
    </row>
    <row r="24" spans="1:7">
      <c r="A24" s="146" t="s">
        <v>72</v>
      </c>
      <c r="B24" s="147">
        <v>1</v>
      </c>
      <c r="C24" s="74">
        <v>75000</v>
      </c>
      <c r="D24" s="141">
        <f>B24/$B$25</f>
        <v>0.5</v>
      </c>
      <c r="E24" s="67">
        <f>C24/$C$25</f>
        <v>0.40540540540540543</v>
      </c>
      <c r="F24" s="137">
        <v>1</v>
      </c>
      <c r="G24" s="75">
        <f>RANK(C24,$C$23:$C$24)</f>
        <v>2</v>
      </c>
    </row>
    <row r="25" spans="1:7">
      <c r="A25" s="60" t="s">
        <v>23</v>
      </c>
      <c r="B25" s="41">
        <f>SUM(B23:B24)</f>
        <v>2</v>
      </c>
      <c r="C25" s="38">
        <f>SUM(C23:C24)</f>
        <v>185000</v>
      </c>
      <c r="D25" s="30">
        <f>SUM(D23:D24)</f>
        <v>1</v>
      </c>
      <c r="E25" s="30">
        <f>SUM(E23:E24)</f>
        <v>1</v>
      </c>
      <c r="F25" s="41"/>
      <c r="G25" s="41"/>
    </row>
    <row r="26" spans="1:7" ht="13.8" thickBot="1"/>
    <row r="27" spans="1:7" ht="16.2" thickBot="1">
      <c r="A27" s="124" t="s">
        <v>21</v>
      </c>
      <c r="B27" s="125"/>
      <c r="C27" s="125"/>
      <c r="D27" s="125"/>
      <c r="E27" s="125"/>
      <c r="F27" s="125"/>
      <c r="G27" s="126"/>
    </row>
    <row r="28" spans="1:7">
      <c r="A28" s="58"/>
      <c r="B28" s="66"/>
      <c r="C28" s="40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9" t="s">
        <v>11</v>
      </c>
      <c r="B29" s="19" t="s">
        <v>8</v>
      </c>
      <c r="C29" s="51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50" t="s">
        <v>65</v>
      </c>
      <c r="B30" s="137">
        <v>1</v>
      </c>
      <c r="C30" s="151">
        <v>954000</v>
      </c>
      <c r="D30" s="136">
        <f>B30/$B$31</f>
        <v>1</v>
      </c>
      <c r="E30" s="149">
        <f>C30/$C$31</f>
        <v>1</v>
      </c>
      <c r="F30" s="137">
        <v>1</v>
      </c>
      <c r="G30" s="137">
        <f>RANK(C30,$C$30:$C$30)</f>
        <v>1</v>
      </c>
    </row>
    <row r="31" spans="1:7">
      <c r="A31" s="60" t="s">
        <v>23</v>
      </c>
      <c r="B31" s="34">
        <f>SUM(B30:B30)</f>
        <v>1</v>
      </c>
      <c r="C31" s="52">
        <f>SUM(C30:C30)</f>
        <v>954000</v>
      </c>
      <c r="D31" s="30">
        <f>SUM(D30:D30)</f>
        <v>1</v>
      </c>
      <c r="E31" s="30">
        <f>SUM(E30:E30)</f>
        <v>1</v>
      </c>
      <c r="F31" s="41"/>
      <c r="G31" s="41"/>
    </row>
    <row r="32" spans="1:7" ht="13.8" thickBot="1"/>
    <row r="33" spans="1:7" ht="16.2" thickBot="1">
      <c r="A33" s="124" t="s">
        <v>22</v>
      </c>
      <c r="B33" s="125"/>
      <c r="C33" s="125"/>
      <c r="D33" s="125"/>
      <c r="E33" s="125"/>
      <c r="F33" s="125"/>
      <c r="G33" s="126"/>
    </row>
    <row r="34" spans="1:7">
      <c r="A34" s="58"/>
      <c r="B34" s="66"/>
      <c r="C34" s="40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9" t="s">
        <v>11</v>
      </c>
      <c r="B35" s="19" t="s">
        <v>8</v>
      </c>
      <c r="C35" s="51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46" t="s">
        <v>65</v>
      </c>
      <c r="B36" s="147">
        <v>1</v>
      </c>
      <c r="C36" s="148">
        <v>100000</v>
      </c>
      <c r="D36" s="136">
        <f t="shared" ref="D36" si="4">B36/$B$37</f>
        <v>1</v>
      </c>
      <c r="E36" s="136">
        <f t="shared" ref="E36" si="5">C36/$C$37</f>
        <v>1</v>
      </c>
      <c r="F36" s="137">
        <v>1</v>
      </c>
      <c r="G36" s="137">
        <f>RANK(C36,$C$36:$C$36)</f>
        <v>1</v>
      </c>
    </row>
    <row r="37" spans="1:7">
      <c r="A37" s="60" t="s">
        <v>23</v>
      </c>
      <c r="B37" s="34">
        <f>SUM(B36:B36)</f>
        <v>1</v>
      </c>
      <c r="C37" s="52">
        <f>SUM(C36:C36)</f>
        <v>100000</v>
      </c>
      <c r="D37" s="30">
        <f>SUM(D36:D36)</f>
        <v>1</v>
      </c>
      <c r="E37" s="30">
        <f>SUM(E36:E36)</f>
        <v>1</v>
      </c>
      <c r="F37" s="41"/>
      <c r="G37" s="41"/>
    </row>
    <row r="38" spans="1:7">
      <c r="A38" s="62"/>
      <c r="B38" s="24"/>
      <c r="C38" s="53"/>
      <c r="D38" s="43"/>
      <c r="E38" s="43"/>
      <c r="F38" s="65"/>
      <c r="G38" s="65"/>
    </row>
    <row r="40" spans="1:7">
      <c r="A40" s="130" t="s">
        <v>24</v>
      </c>
      <c r="B40" s="130"/>
      <c r="C40" s="130"/>
    </row>
    <row r="41" spans="1:7">
      <c r="A41" s="63" t="s">
        <v>25</v>
      </c>
    </row>
  </sheetData>
  <sortState ref="A107:C126">
    <sortCondition descending="1" ref="B107"/>
    <sortCondition descending="1" ref="C107"/>
  </sortState>
  <mergeCells count="6">
    <mergeCell ref="A40:C40"/>
    <mergeCell ref="A4:G4"/>
    <mergeCell ref="A14:G14"/>
    <mergeCell ref="A20:G20"/>
    <mergeCell ref="A27:G27"/>
    <mergeCell ref="A33:G33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82"/>
  <sheetViews>
    <sheetView workbookViewId="0">
      <selection activeCell="G1" sqref="G1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6" t="s">
        <v>47</v>
      </c>
      <c r="B1" t="s">
        <v>28</v>
      </c>
    </row>
    <row r="2" spans="1:7">
      <c r="A2" s="76" t="s">
        <v>27</v>
      </c>
      <c r="B2" t="s">
        <v>28</v>
      </c>
    </row>
    <row r="4" spans="1:7">
      <c r="D4" s="76" t="s">
        <v>40</v>
      </c>
    </row>
    <row r="5" spans="1:7">
      <c r="A5" s="76" t="s">
        <v>7</v>
      </c>
      <c r="B5" s="76" t="s">
        <v>26</v>
      </c>
      <c r="C5" s="76" t="s">
        <v>31</v>
      </c>
      <c r="D5" t="s">
        <v>8</v>
      </c>
      <c r="E5" t="s">
        <v>9</v>
      </c>
      <c r="F5" t="s">
        <v>30</v>
      </c>
      <c r="G5" t="s">
        <v>48</v>
      </c>
    </row>
    <row r="6" spans="1:7">
      <c r="A6" t="s">
        <v>97</v>
      </c>
      <c r="D6" s="77">
        <v>4</v>
      </c>
      <c r="E6" s="25">
        <v>1828084</v>
      </c>
      <c r="F6" s="9">
        <v>3.1496062992125984E-2</v>
      </c>
      <c r="G6" s="9">
        <v>3.6039367217219592E-2</v>
      </c>
    </row>
    <row r="7" spans="1:7">
      <c r="B7" t="s">
        <v>98</v>
      </c>
      <c r="D7" s="77">
        <v>4</v>
      </c>
      <c r="E7" s="25">
        <v>1828084</v>
      </c>
      <c r="F7" s="9">
        <v>3.1496062992125984E-2</v>
      </c>
      <c r="G7" s="9">
        <v>3.6039367217219592E-2</v>
      </c>
    </row>
    <row r="8" spans="1:7">
      <c r="C8" t="s">
        <v>99</v>
      </c>
      <c r="D8" s="77">
        <v>4</v>
      </c>
      <c r="E8" s="25">
        <v>1828084</v>
      </c>
      <c r="F8" s="9">
        <v>3.1496062992125984E-2</v>
      </c>
      <c r="G8" s="9">
        <v>3.6039367217219592E-2</v>
      </c>
    </row>
    <row r="9" spans="1:7">
      <c r="A9" t="s">
        <v>65</v>
      </c>
      <c r="D9" s="77">
        <v>18</v>
      </c>
      <c r="E9" s="25">
        <v>5772000</v>
      </c>
      <c r="F9" s="9">
        <v>0.14173228346456693</v>
      </c>
      <c r="G9" s="9">
        <v>0.11379084745437927</v>
      </c>
    </row>
    <row r="10" spans="1:7">
      <c r="B10" t="s">
        <v>63</v>
      </c>
      <c r="D10" s="77">
        <v>12</v>
      </c>
      <c r="E10" s="25">
        <v>3498500</v>
      </c>
      <c r="F10" s="9">
        <v>9.4488188976377951E-2</v>
      </c>
      <c r="G10" s="9">
        <v>6.897042269908972E-2</v>
      </c>
    </row>
    <row r="11" spans="1:7">
      <c r="C11" t="s">
        <v>103</v>
      </c>
      <c r="D11" s="77">
        <v>5</v>
      </c>
      <c r="E11" s="25">
        <v>2097000</v>
      </c>
      <c r="F11" s="9">
        <v>3.937007874015748E-2</v>
      </c>
      <c r="G11" s="9">
        <v>4.1340853622978749E-2</v>
      </c>
    </row>
    <row r="12" spans="1:7">
      <c r="C12" t="s">
        <v>119</v>
      </c>
      <c r="D12" s="77">
        <v>4</v>
      </c>
      <c r="E12" s="25">
        <v>625500</v>
      </c>
      <c r="F12" s="9">
        <v>3.1496062992125984E-2</v>
      </c>
      <c r="G12" s="9">
        <v>1.2331284664364906E-2</v>
      </c>
    </row>
    <row r="13" spans="1:7">
      <c r="C13" t="s">
        <v>69</v>
      </c>
      <c r="D13" s="77">
        <v>1</v>
      </c>
      <c r="E13" s="25">
        <v>350000</v>
      </c>
      <c r="F13" s="9">
        <v>7.874015748031496E-3</v>
      </c>
      <c r="G13" s="9">
        <v>6.8999994125143356E-3</v>
      </c>
    </row>
    <row r="14" spans="1:7">
      <c r="C14" t="s">
        <v>100</v>
      </c>
      <c r="D14" s="77">
        <v>2</v>
      </c>
      <c r="E14" s="25">
        <v>426000</v>
      </c>
      <c r="F14" s="9">
        <v>1.5748031496062992E-2</v>
      </c>
      <c r="G14" s="9">
        <v>8.3982849992317345E-3</v>
      </c>
    </row>
    <row r="15" spans="1:7">
      <c r="B15" t="s">
        <v>59</v>
      </c>
      <c r="D15" s="77">
        <v>5</v>
      </c>
      <c r="E15" s="25">
        <v>2247500</v>
      </c>
      <c r="F15" s="9">
        <v>3.937007874015748E-2</v>
      </c>
      <c r="G15" s="9">
        <v>4.4307853370359911E-2</v>
      </c>
    </row>
    <row r="16" spans="1:7">
      <c r="C16" t="s">
        <v>116</v>
      </c>
      <c r="D16" s="77">
        <v>2</v>
      </c>
      <c r="E16" s="25">
        <v>332000</v>
      </c>
      <c r="F16" s="9">
        <v>1.5748031496062992E-2</v>
      </c>
      <c r="G16" s="9">
        <v>6.5451422998707414E-3</v>
      </c>
    </row>
    <row r="17" spans="1:7">
      <c r="C17" t="s">
        <v>69</v>
      </c>
      <c r="D17" s="77">
        <v>2</v>
      </c>
      <c r="E17" s="25">
        <v>265500</v>
      </c>
      <c r="F17" s="9">
        <v>1.5748031496062992E-2</v>
      </c>
      <c r="G17" s="9">
        <v>5.2341424114930174E-3</v>
      </c>
    </row>
    <row r="18" spans="1:7">
      <c r="C18" t="s">
        <v>130</v>
      </c>
      <c r="D18" s="77">
        <v>1</v>
      </c>
      <c r="E18" s="25">
        <v>1650000</v>
      </c>
      <c r="F18" s="9">
        <v>7.874015748031496E-3</v>
      </c>
      <c r="G18" s="9">
        <v>3.2528568658996157E-2</v>
      </c>
    </row>
    <row r="19" spans="1:7">
      <c r="B19" t="s">
        <v>67</v>
      </c>
      <c r="D19" s="77">
        <v>1</v>
      </c>
      <c r="E19" s="25">
        <v>26000</v>
      </c>
      <c r="F19" s="9">
        <v>7.874015748031496E-3</v>
      </c>
      <c r="G19" s="9">
        <v>5.1257138492963642E-4</v>
      </c>
    </row>
    <row r="20" spans="1:7">
      <c r="C20" t="s">
        <v>68</v>
      </c>
      <c r="D20" s="77">
        <v>1</v>
      </c>
      <c r="E20" s="25">
        <v>26000</v>
      </c>
      <c r="F20" s="9">
        <v>7.874015748031496E-3</v>
      </c>
      <c r="G20" s="9">
        <v>5.1257138492963642E-4</v>
      </c>
    </row>
    <row r="21" spans="1:7">
      <c r="A21" t="s">
        <v>57</v>
      </c>
      <c r="D21" s="77">
        <v>5</v>
      </c>
      <c r="E21" s="25">
        <v>1936000</v>
      </c>
      <c r="F21" s="9">
        <v>3.937007874015748E-2</v>
      </c>
      <c r="G21" s="9">
        <v>3.8166853893222157E-2</v>
      </c>
    </row>
    <row r="22" spans="1:7">
      <c r="B22" t="s">
        <v>59</v>
      </c>
      <c r="D22" s="77">
        <v>3</v>
      </c>
      <c r="E22" s="25">
        <v>919000</v>
      </c>
      <c r="F22" s="9">
        <v>2.3622047244094488E-2</v>
      </c>
      <c r="G22" s="9">
        <v>1.811742702885907E-2</v>
      </c>
    </row>
    <row r="23" spans="1:7">
      <c r="C23" t="s">
        <v>60</v>
      </c>
      <c r="D23" s="77">
        <v>2</v>
      </c>
      <c r="E23" s="25">
        <v>719000</v>
      </c>
      <c r="F23" s="9">
        <v>1.5748031496062992E-2</v>
      </c>
      <c r="G23" s="9">
        <v>1.4174570221708021E-2</v>
      </c>
    </row>
    <row r="24" spans="1:7">
      <c r="C24" t="s">
        <v>96</v>
      </c>
      <c r="D24" s="77">
        <v>1</v>
      </c>
      <c r="E24" s="25">
        <v>200000</v>
      </c>
      <c r="F24" s="9">
        <v>7.874015748031496E-3</v>
      </c>
      <c r="G24" s="9">
        <v>3.9428568071510489E-3</v>
      </c>
    </row>
    <row r="25" spans="1:7">
      <c r="B25" t="s">
        <v>117</v>
      </c>
      <c r="D25" s="77">
        <v>2</v>
      </c>
      <c r="E25" s="25">
        <v>1017000</v>
      </c>
      <c r="F25" s="9">
        <v>1.5748031496062992E-2</v>
      </c>
      <c r="G25" s="9">
        <v>2.0049426864363083E-2</v>
      </c>
    </row>
    <row r="26" spans="1:7">
      <c r="C26" t="s">
        <v>118</v>
      </c>
      <c r="D26" s="77">
        <v>2</v>
      </c>
      <c r="E26" s="25">
        <v>1017000</v>
      </c>
      <c r="F26" s="9">
        <v>1.5748031496062992E-2</v>
      </c>
      <c r="G26" s="9">
        <v>2.0049426864363083E-2</v>
      </c>
    </row>
    <row r="27" spans="1:7">
      <c r="A27" t="s">
        <v>62</v>
      </c>
      <c r="D27" s="77">
        <v>39</v>
      </c>
      <c r="E27" s="25">
        <v>14624663</v>
      </c>
      <c r="F27" s="9">
        <v>0.30708661417322836</v>
      </c>
      <c r="G27" s="9">
        <v>0.28831476030920039</v>
      </c>
    </row>
    <row r="28" spans="1:7">
      <c r="B28" t="s">
        <v>63</v>
      </c>
      <c r="D28" s="77">
        <v>11</v>
      </c>
      <c r="E28" s="25">
        <v>3204000</v>
      </c>
      <c r="F28" s="9">
        <v>8.6614173228346455E-2</v>
      </c>
      <c r="G28" s="9">
        <v>6.3164566050559812E-2</v>
      </c>
    </row>
    <row r="29" spans="1:7">
      <c r="C29" t="s">
        <v>64</v>
      </c>
      <c r="D29" s="77">
        <v>11</v>
      </c>
      <c r="E29" s="25">
        <v>3204000</v>
      </c>
      <c r="F29" s="9">
        <v>8.6614173228346455E-2</v>
      </c>
      <c r="G29" s="9">
        <v>6.3164566050559812E-2</v>
      </c>
    </row>
    <row r="30" spans="1:7">
      <c r="B30" t="s">
        <v>70</v>
      </c>
      <c r="D30" s="77">
        <v>11</v>
      </c>
      <c r="E30" s="25">
        <v>4428263</v>
      </c>
      <c r="F30" s="9">
        <v>8.6614173228346455E-2</v>
      </c>
      <c r="G30" s="9">
        <v>8.7300034567025633E-2</v>
      </c>
    </row>
    <row r="31" spans="1:7">
      <c r="C31" t="s">
        <v>106</v>
      </c>
      <c r="D31" s="77">
        <v>2</v>
      </c>
      <c r="E31" s="25">
        <v>1005486</v>
      </c>
      <c r="F31" s="9">
        <v>1.5748031496062992E-2</v>
      </c>
      <c r="G31" s="9">
        <v>1.9822436597975397E-2</v>
      </c>
    </row>
    <row r="32" spans="1:7">
      <c r="C32" t="s">
        <v>80</v>
      </c>
      <c r="D32" s="77">
        <v>3</v>
      </c>
      <c r="E32" s="25">
        <v>1160777</v>
      </c>
      <c r="F32" s="9">
        <v>2.3622047244094488E-2</v>
      </c>
      <c r="G32" s="9">
        <v>2.2883887480171866E-2</v>
      </c>
    </row>
    <row r="33" spans="1:7">
      <c r="C33" t="s">
        <v>91</v>
      </c>
      <c r="D33" s="77">
        <v>4</v>
      </c>
      <c r="E33" s="25">
        <v>1784000</v>
      </c>
      <c r="F33" s="9">
        <v>3.1496062992125984E-2</v>
      </c>
      <c r="G33" s="9">
        <v>3.5170282719787359E-2</v>
      </c>
    </row>
    <row r="34" spans="1:7">
      <c r="C34" t="s">
        <v>71</v>
      </c>
      <c r="D34" s="77">
        <v>1</v>
      </c>
      <c r="E34" s="25">
        <v>28000</v>
      </c>
      <c r="F34" s="9">
        <v>7.874015748031496E-3</v>
      </c>
      <c r="G34" s="9">
        <v>5.5199995300114681E-4</v>
      </c>
    </row>
    <row r="35" spans="1:7">
      <c r="C35" t="s">
        <v>124</v>
      </c>
      <c r="D35" s="77">
        <v>1</v>
      </c>
      <c r="E35" s="25">
        <v>450000</v>
      </c>
      <c r="F35" s="9">
        <v>7.874015748031496E-3</v>
      </c>
      <c r="G35" s="9">
        <v>8.8714278160898601E-3</v>
      </c>
    </row>
    <row r="36" spans="1:7">
      <c r="B36" t="s">
        <v>104</v>
      </c>
      <c r="D36" s="77">
        <v>2</v>
      </c>
      <c r="E36" s="25">
        <v>760000</v>
      </c>
      <c r="F36" s="9">
        <v>1.5748031496062992E-2</v>
      </c>
      <c r="G36" s="9">
        <v>1.4982855867173987E-2</v>
      </c>
    </row>
    <row r="37" spans="1:7">
      <c r="C37" t="s">
        <v>105</v>
      </c>
      <c r="D37" s="77">
        <v>2</v>
      </c>
      <c r="E37" s="25">
        <v>760000</v>
      </c>
      <c r="F37" s="9">
        <v>1.5748031496062992E-2</v>
      </c>
      <c r="G37" s="9">
        <v>1.4982855867173987E-2</v>
      </c>
    </row>
    <row r="38" spans="1:7">
      <c r="B38" t="s">
        <v>101</v>
      </c>
      <c r="D38" s="77">
        <v>1</v>
      </c>
      <c r="E38" s="25">
        <v>35000</v>
      </c>
      <c r="F38" s="9">
        <v>7.874015748031496E-3</v>
      </c>
      <c r="G38" s="9">
        <v>6.8999994125143363E-4</v>
      </c>
    </row>
    <row r="39" spans="1:7">
      <c r="C39" t="s">
        <v>102</v>
      </c>
      <c r="D39" s="77">
        <v>1</v>
      </c>
      <c r="E39" s="25">
        <v>35000</v>
      </c>
      <c r="F39" s="9">
        <v>7.874015748031496E-3</v>
      </c>
      <c r="G39" s="9">
        <v>6.8999994125143363E-4</v>
      </c>
    </row>
    <row r="40" spans="1:7">
      <c r="B40" t="s">
        <v>89</v>
      </c>
      <c r="D40" s="77">
        <v>3</v>
      </c>
      <c r="E40" s="25">
        <v>1242000</v>
      </c>
      <c r="F40" s="9">
        <v>2.3622047244094488E-2</v>
      </c>
      <c r="G40" s="9">
        <v>2.4485140772408015E-2</v>
      </c>
    </row>
    <row r="41" spans="1:7">
      <c r="C41" t="s">
        <v>95</v>
      </c>
      <c r="D41" s="77">
        <v>3</v>
      </c>
      <c r="E41" s="25">
        <v>1242000</v>
      </c>
      <c r="F41" s="9">
        <v>2.3622047244094488E-2</v>
      </c>
      <c r="G41" s="9">
        <v>2.4485140772408015E-2</v>
      </c>
    </row>
    <row r="42" spans="1:7">
      <c r="B42" t="s">
        <v>76</v>
      </c>
      <c r="D42" s="77">
        <v>7</v>
      </c>
      <c r="E42" s="25">
        <v>1802900</v>
      </c>
      <c r="F42" s="9">
        <v>5.5118110236220472E-2</v>
      </c>
      <c r="G42" s="9">
        <v>3.5542882688063132E-2</v>
      </c>
    </row>
    <row r="43" spans="1:7">
      <c r="C43" t="s">
        <v>83</v>
      </c>
      <c r="D43" s="77">
        <v>7</v>
      </c>
      <c r="E43" s="25">
        <v>1802900</v>
      </c>
      <c r="F43" s="9">
        <v>5.5118110236220472E-2</v>
      </c>
      <c r="G43" s="9">
        <v>3.5542882688063132E-2</v>
      </c>
    </row>
    <row r="44" spans="1:7">
      <c r="B44" t="s">
        <v>109</v>
      </c>
      <c r="D44" s="77">
        <v>3</v>
      </c>
      <c r="E44" s="25">
        <v>2712500</v>
      </c>
      <c r="F44" s="9">
        <v>2.3622047244094488E-2</v>
      </c>
      <c r="G44" s="9">
        <v>5.3474995446986105E-2</v>
      </c>
    </row>
    <row r="45" spans="1:7">
      <c r="C45" t="s">
        <v>110</v>
      </c>
      <c r="D45" s="77">
        <v>3</v>
      </c>
      <c r="E45" s="25">
        <v>2712500</v>
      </c>
      <c r="F45" s="9">
        <v>2.3622047244094488E-2</v>
      </c>
      <c r="G45" s="9">
        <v>5.3474995446986105E-2</v>
      </c>
    </row>
    <row r="46" spans="1:7">
      <c r="B46" t="s">
        <v>122</v>
      </c>
      <c r="D46" s="77">
        <v>1</v>
      </c>
      <c r="E46" s="25">
        <v>440000</v>
      </c>
      <c r="F46" s="9">
        <v>7.874015748031496E-3</v>
      </c>
      <c r="G46" s="9">
        <v>8.6742849757323083E-3</v>
      </c>
    </row>
    <row r="47" spans="1:7">
      <c r="C47" t="s">
        <v>123</v>
      </c>
      <c r="D47" s="77">
        <v>1</v>
      </c>
      <c r="E47" s="25">
        <v>440000</v>
      </c>
      <c r="F47" s="9">
        <v>7.874015748031496E-3</v>
      </c>
      <c r="G47" s="9">
        <v>8.6742849757323083E-3</v>
      </c>
    </row>
    <row r="48" spans="1:7">
      <c r="A48" t="s">
        <v>84</v>
      </c>
      <c r="D48" s="77">
        <v>3</v>
      </c>
      <c r="E48" s="25">
        <v>1045000</v>
      </c>
      <c r="F48" s="9">
        <v>2.3622047244094488E-2</v>
      </c>
      <c r="G48" s="9">
        <v>2.0601426817364231E-2</v>
      </c>
    </row>
    <row r="49" spans="1:7">
      <c r="B49" t="s">
        <v>85</v>
      </c>
      <c r="D49" s="77">
        <v>3</v>
      </c>
      <c r="E49" s="25">
        <v>1045000</v>
      </c>
      <c r="F49" s="9">
        <v>2.3622047244094488E-2</v>
      </c>
      <c r="G49" s="9">
        <v>2.0601426817364231E-2</v>
      </c>
    </row>
    <row r="50" spans="1:7">
      <c r="C50" t="s">
        <v>86</v>
      </c>
      <c r="D50" s="77">
        <v>3</v>
      </c>
      <c r="E50" s="25">
        <v>1045000</v>
      </c>
      <c r="F50" s="9">
        <v>2.3622047244094488E-2</v>
      </c>
      <c r="G50" s="9">
        <v>2.0601426817364231E-2</v>
      </c>
    </row>
    <row r="51" spans="1:7">
      <c r="A51" t="s">
        <v>72</v>
      </c>
      <c r="D51" s="77">
        <v>42</v>
      </c>
      <c r="E51" s="25">
        <v>20390095</v>
      </c>
      <c r="F51" s="9">
        <v>0.33070866141732286</v>
      </c>
      <c r="G51" s="9">
        <v>0.40197612434603286</v>
      </c>
    </row>
    <row r="52" spans="1:7">
      <c r="B52" t="s">
        <v>63</v>
      </c>
      <c r="D52" s="77">
        <v>1</v>
      </c>
      <c r="E52" s="25">
        <v>7625000</v>
      </c>
      <c r="F52" s="9">
        <v>7.874015748031496E-3</v>
      </c>
      <c r="G52" s="9">
        <v>0.15032141577263375</v>
      </c>
    </row>
    <row r="53" spans="1:7">
      <c r="C53" t="s">
        <v>92</v>
      </c>
      <c r="D53" s="77">
        <v>1</v>
      </c>
      <c r="E53" s="25">
        <v>7625000</v>
      </c>
      <c r="F53" s="9">
        <v>7.874015748031496E-3</v>
      </c>
      <c r="G53" s="9">
        <v>0.15032141577263375</v>
      </c>
    </row>
    <row r="54" spans="1:7">
      <c r="B54" t="s">
        <v>59</v>
      </c>
      <c r="D54" s="77">
        <v>15</v>
      </c>
      <c r="E54" s="25">
        <v>4455800</v>
      </c>
      <c r="F54" s="9">
        <v>0.11811023622047244</v>
      </c>
      <c r="G54" s="9">
        <v>8.7842906806518226E-2</v>
      </c>
    </row>
    <row r="55" spans="1:7">
      <c r="C55" t="s">
        <v>73</v>
      </c>
      <c r="D55" s="77">
        <v>13</v>
      </c>
      <c r="E55" s="25">
        <v>3590800</v>
      </c>
      <c r="F55" s="9">
        <v>0.10236220472440945</v>
      </c>
      <c r="G55" s="9">
        <v>7.0790051115589933E-2</v>
      </c>
    </row>
    <row r="56" spans="1:7">
      <c r="C56" t="s">
        <v>92</v>
      </c>
      <c r="D56" s="77">
        <v>2</v>
      </c>
      <c r="E56" s="25">
        <v>865000</v>
      </c>
      <c r="F56" s="9">
        <v>1.5748031496062992E-2</v>
      </c>
      <c r="G56" s="9">
        <v>1.7052855690928286E-2</v>
      </c>
    </row>
    <row r="57" spans="1:7">
      <c r="B57" t="s">
        <v>89</v>
      </c>
      <c r="D57" s="77">
        <v>3</v>
      </c>
      <c r="E57" s="25">
        <v>1709900</v>
      </c>
      <c r="F57" s="9">
        <v>2.3622047244094488E-2</v>
      </c>
      <c r="G57" s="9">
        <v>3.3709454272737895E-2</v>
      </c>
    </row>
    <row r="58" spans="1:7">
      <c r="C58" t="s">
        <v>108</v>
      </c>
      <c r="D58" s="77">
        <v>3</v>
      </c>
      <c r="E58" s="25">
        <v>1709900</v>
      </c>
      <c r="F58" s="9">
        <v>2.3622047244094488E-2</v>
      </c>
      <c r="G58" s="9">
        <v>3.3709454272737895E-2</v>
      </c>
    </row>
    <row r="59" spans="1:7">
      <c r="B59" t="s">
        <v>76</v>
      </c>
      <c r="D59" s="77">
        <v>12</v>
      </c>
      <c r="E59" s="25">
        <v>3652800</v>
      </c>
      <c r="F59" s="9">
        <v>9.4488188976377951E-2</v>
      </c>
      <c r="G59" s="9">
        <v>7.2012336725806758E-2</v>
      </c>
    </row>
    <row r="60" spans="1:7">
      <c r="C60" t="s">
        <v>77</v>
      </c>
      <c r="D60" s="77">
        <v>12</v>
      </c>
      <c r="E60" s="25">
        <v>3652800</v>
      </c>
      <c r="F60" s="9">
        <v>9.4488188976377951E-2</v>
      </c>
      <c r="G60" s="9">
        <v>7.2012336725806758E-2</v>
      </c>
    </row>
    <row r="61" spans="1:7">
      <c r="B61" t="s">
        <v>85</v>
      </c>
      <c r="D61" s="77">
        <v>5</v>
      </c>
      <c r="E61" s="25">
        <v>1901595</v>
      </c>
      <c r="F61" s="9">
        <v>3.937007874015748E-2</v>
      </c>
      <c r="G61" s="9">
        <v>3.7488583950971995E-2</v>
      </c>
    </row>
    <row r="62" spans="1:7">
      <c r="C62" t="s">
        <v>114</v>
      </c>
      <c r="D62" s="77">
        <v>3</v>
      </c>
      <c r="E62" s="25">
        <v>1485000</v>
      </c>
      <c r="F62" s="9">
        <v>2.3622047244094488E-2</v>
      </c>
      <c r="G62" s="9">
        <v>2.9275711793096539E-2</v>
      </c>
    </row>
    <row r="63" spans="1:7">
      <c r="C63" t="s">
        <v>111</v>
      </c>
      <c r="D63" s="77">
        <v>2</v>
      </c>
      <c r="E63" s="25">
        <v>416595</v>
      </c>
      <c r="F63" s="9">
        <v>1.5748031496062992E-2</v>
      </c>
      <c r="G63" s="9">
        <v>8.212872157875457E-3</v>
      </c>
    </row>
    <row r="64" spans="1:7">
      <c r="B64" t="s">
        <v>78</v>
      </c>
      <c r="D64" s="77">
        <v>6</v>
      </c>
      <c r="E64" s="25">
        <v>1045000</v>
      </c>
      <c r="F64" s="9">
        <v>4.7244094488188976E-2</v>
      </c>
      <c r="G64" s="9">
        <v>2.0601426817364231E-2</v>
      </c>
    </row>
    <row r="65" spans="1:7">
      <c r="C65" t="s">
        <v>79</v>
      </c>
      <c r="D65" s="77">
        <v>6</v>
      </c>
      <c r="E65" s="25">
        <v>1045000</v>
      </c>
      <c r="F65" s="9">
        <v>4.7244094488188976E-2</v>
      </c>
      <c r="G65" s="9">
        <v>2.0601426817364231E-2</v>
      </c>
    </row>
    <row r="66" spans="1:7">
      <c r="A66" t="s">
        <v>81</v>
      </c>
      <c r="D66" s="77">
        <v>15</v>
      </c>
      <c r="E66" s="25">
        <v>4753800</v>
      </c>
      <c r="F66" s="9">
        <v>0.11811023622047244</v>
      </c>
      <c r="G66" s="9">
        <v>9.3717763449173278E-2</v>
      </c>
    </row>
    <row r="67" spans="1:7">
      <c r="B67" t="s">
        <v>63</v>
      </c>
      <c r="D67" s="77">
        <v>5</v>
      </c>
      <c r="E67" s="25">
        <v>2184400</v>
      </c>
      <c r="F67" s="9">
        <v>3.937007874015748E-2</v>
      </c>
      <c r="G67" s="9">
        <v>4.3063882047703755E-2</v>
      </c>
    </row>
    <row r="68" spans="1:7">
      <c r="C68" t="s">
        <v>82</v>
      </c>
      <c r="D68" s="77">
        <v>5</v>
      </c>
      <c r="E68" s="25">
        <v>2184400</v>
      </c>
      <c r="F68" s="9">
        <v>3.937007874015748E-2</v>
      </c>
      <c r="G68" s="9">
        <v>4.3063882047703755E-2</v>
      </c>
    </row>
    <row r="69" spans="1:7">
      <c r="B69" t="s">
        <v>59</v>
      </c>
      <c r="D69" s="77">
        <v>3</v>
      </c>
      <c r="E69" s="25">
        <v>578000</v>
      </c>
      <c r="F69" s="9">
        <v>2.3622047244094488E-2</v>
      </c>
      <c r="G69" s="9">
        <v>1.1394856172666532E-2</v>
      </c>
    </row>
    <row r="70" spans="1:7">
      <c r="C70" t="s">
        <v>121</v>
      </c>
      <c r="D70" s="77">
        <v>1</v>
      </c>
      <c r="E70" s="25">
        <v>320000</v>
      </c>
      <c r="F70" s="9">
        <v>7.874015748031496E-3</v>
      </c>
      <c r="G70" s="9">
        <v>6.3085708914416786E-3</v>
      </c>
    </row>
    <row r="71" spans="1:7">
      <c r="C71" t="s">
        <v>127</v>
      </c>
      <c r="D71" s="77">
        <v>1</v>
      </c>
      <c r="E71" s="25">
        <v>18000</v>
      </c>
      <c r="F71" s="9">
        <v>7.874015748031496E-3</v>
      </c>
      <c r="G71" s="9">
        <v>3.5485711264359441E-4</v>
      </c>
    </row>
    <row r="72" spans="1:7">
      <c r="C72" t="s">
        <v>128</v>
      </c>
      <c r="D72" s="77">
        <v>1</v>
      </c>
      <c r="E72" s="25">
        <v>240000</v>
      </c>
      <c r="F72" s="9">
        <v>7.874015748031496E-3</v>
      </c>
      <c r="G72" s="9">
        <v>4.7314281685812585E-3</v>
      </c>
    </row>
    <row r="73" spans="1:7">
      <c r="B73" t="s">
        <v>89</v>
      </c>
      <c r="D73" s="77">
        <v>2</v>
      </c>
      <c r="E73" s="25">
        <v>342500</v>
      </c>
      <c r="F73" s="9">
        <v>1.5748031496062992E-2</v>
      </c>
      <c r="G73" s="9">
        <v>6.7521422822461718E-3</v>
      </c>
    </row>
    <row r="74" spans="1:7">
      <c r="C74" t="s">
        <v>90</v>
      </c>
      <c r="D74" s="77">
        <v>2</v>
      </c>
      <c r="E74" s="25">
        <v>342500</v>
      </c>
      <c r="F74" s="9">
        <v>1.5748031496062992E-2</v>
      </c>
      <c r="G74" s="9">
        <v>6.7521422822461718E-3</v>
      </c>
    </row>
    <row r="75" spans="1:7">
      <c r="B75" t="s">
        <v>76</v>
      </c>
      <c r="D75" s="77">
        <v>2</v>
      </c>
      <c r="E75" s="25">
        <v>388000</v>
      </c>
      <c r="F75" s="9">
        <v>1.5748031496062992E-2</v>
      </c>
      <c r="G75" s="9">
        <v>7.649142205873035E-3</v>
      </c>
    </row>
    <row r="76" spans="1:7">
      <c r="C76" t="s">
        <v>94</v>
      </c>
      <c r="D76" s="77">
        <v>2</v>
      </c>
      <c r="E76" s="25">
        <v>388000</v>
      </c>
      <c r="F76" s="9">
        <v>1.5748031496062992E-2</v>
      </c>
      <c r="G76" s="9">
        <v>7.649142205873035E-3</v>
      </c>
    </row>
    <row r="77" spans="1:7">
      <c r="B77" t="s">
        <v>85</v>
      </c>
      <c r="D77" s="77">
        <v>3</v>
      </c>
      <c r="E77" s="25">
        <v>1260900</v>
      </c>
      <c r="F77" s="9">
        <v>2.3622047244094488E-2</v>
      </c>
      <c r="G77" s="9">
        <v>2.4857740740683788E-2</v>
      </c>
    </row>
    <row r="78" spans="1:7">
      <c r="C78" t="s">
        <v>125</v>
      </c>
      <c r="D78" s="77">
        <v>3</v>
      </c>
      <c r="E78" s="25">
        <v>1260900</v>
      </c>
      <c r="F78" s="9">
        <v>2.3622047244094488E-2</v>
      </c>
      <c r="G78" s="9">
        <v>2.4857740740683788E-2</v>
      </c>
    </row>
    <row r="79" spans="1:7">
      <c r="A79" t="s">
        <v>112</v>
      </c>
      <c r="D79" s="77">
        <v>1</v>
      </c>
      <c r="E79" s="25">
        <v>375000</v>
      </c>
      <c r="F79" s="9">
        <v>7.874015748031496E-3</v>
      </c>
      <c r="G79" s="9">
        <v>7.3928565134082167E-3</v>
      </c>
    </row>
    <row r="80" spans="1:7">
      <c r="B80" t="s">
        <v>85</v>
      </c>
      <c r="D80" s="77">
        <v>1</v>
      </c>
      <c r="E80" s="25">
        <v>375000</v>
      </c>
      <c r="F80" s="9">
        <v>7.874015748031496E-3</v>
      </c>
      <c r="G80" s="9">
        <v>7.3928565134082167E-3</v>
      </c>
    </row>
    <row r="81" spans="1:7">
      <c r="C81" t="s">
        <v>113</v>
      </c>
      <c r="D81" s="77">
        <v>1</v>
      </c>
      <c r="E81" s="25">
        <v>375000</v>
      </c>
      <c r="F81" s="9">
        <v>7.874015748031496E-3</v>
      </c>
      <c r="G81" s="9">
        <v>7.3928565134082167E-3</v>
      </c>
    </row>
    <row r="82" spans="1:7">
      <c r="A82" t="s">
        <v>29</v>
      </c>
      <c r="D82" s="77">
        <v>127</v>
      </c>
      <c r="E82" s="25">
        <v>50724642</v>
      </c>
      <c r="F82" s="9">
        <v>1</v>
      </c>
      <c r="G82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76"/>
  <sheetViews>
    <sheetView workbookViewId="0">
      <pane ySplit="4" topLeftCell="A5" activePane="bottomLeft" state="frozen"/>
      <selection pane="bottomLeft" activeCell="F1" sqref="F1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6" t="s">
        <v>1</v>
      </c>
      <c r="B1" t="s">
        <v>28</v>
      </c>
    </row>
    <row r="3" spans="1:6">
      <c r="C3" s="76" t="s">
        <v>40</v>
      </c>
    </row>
    <row r="4" spans="1:6">
      <c r="A4" s="76" t="s">
        <v>39</v>
      </c>
      <c r="B4" s="76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184</v>
      </c>
      <c r="C5" s="77">
        <v>1</v>
      </c>
      <c r="D5" s="25">
        <v>75000</v>
      </c>
      <c r="E5" s="9">
        <v>3.3333333333333333E-2</v>
      </c>
      <c r="F5" s="9">
        <v>5.8922426661219612E-3</v>
      </c>
    </row>
    <row r="6" spans="1:6">
      <c r="B6" t="s">
        <v>72</v>
      </c>
      <c r="C6" s="77">
        <v>1</v>
      </c>
      <c r="D6" s="25">
        <v>75000</v>
      </c>
      <c r="E6" s="9">
        <v>3.3333333333333333E-2</v>
      </c>
      <c r="F6" s="9">
        <v>5.8922426661219612E-3</v>
      </c>
    </row>
    <row r="7" spans="1:6">
      <c r="C7" s="77"/>
      <c r="D7" s="25"/>
      <c r="E7" s="9"/>
      <c r="F7" s="9"/>
    </row>
    <row r="8" spans="1:6">
      <c r="A8" t="s">
        <v>155</v>
      </c>
      <c r="C8" s="77">
        <v>1</v>
      </c>
      <c r="D8" s="25">
        <v>145000</v>
      </c>
      <c r="E8" s="9">
        <v>3.3333333333333333E-2</v>
      </c>
      <c r="F8" s="9">
        <v>1.139166915450246E-2</v>
      </c>
    </row>
    <row r="9" spans="1:6">
      <c r="B9" t="s">
        <v>81</v>
      </c>
      <c r="C9" s="77">
        <v>1</v>
      </c>
      <c r="D9" s="25">
        <v>145000</v>
      </c>
      <c r="E9" s="9">
        <v>3.3333333333333333E-2</v>
      </c>
      <c r="F9" s="9">
        <v>1.139166915450246E-2</v>
      </c>
    </row>
    <row r="10" spans="1:6">
      <c r="C10" s="77"/>
      <c r="D10" s="25"/>
      <c r="E10" s="9"/>
      <c r="F10" s="9"/>
    </row>
    <row r="11" spans="1:6">
      <c r="A11" t="s">
        <v>136</v>
      </c>
      <c r="C11" s="77">
        <v>6</v>
      </c>
      <c r="D11" s="25">
        <v>1102733</v>
      </c>
      <c r="E11" s="9">
        <v>0.2</v>
      </c>
      <c r="F11" s="9">
        <v>8.6634272425875583E-2</v>
      </c>
    </row>
    <row r="12" spans="1:6">
      <c r="B12" t="s">
        <v>57</v>
      </c>
      <c r="C12" s="77">
        <v>1</v>
      </c>
      <c r="D12" s="25">
        <v>253300</v>
      </c>
      <c r="E12" s="9">
        <v>3.3333333333333333E-2</v>
      </c>
      <c r="F12" s="9">
        <v>1.9900067564382572E-2</v>
      </c>
    </row>
    <row r="13" spans="1:6">
      <c r="B13" t="s">
        <v>72</v>
      </c>
      <c r="C13" s="77">
        <v>1</v>
      </c>
      <c r="D13" s="25">
        <v>11722</v>
      </c>
      <c r="E13" s="9">
        <v>3.3333333333333333E-2</v>
      </c>
      <c r="F13" s="9">
        <v>9.209182470970884E-4</v>
      </c>
    </row>
    <row r="14" spans="1:6">
      <c r="B14" t="s">
        <v>65</v>
      </c>
      <c r="C14" s="77">
        <v>4</v>
      </c>
      <c r="D14" s="25">
        <v>837711</v>
      </c>
      <c r="E14" s="9">
        <v>0.13333333333333333</v>
      </c>
      <c r="F14" s="9">
        <v>6.5813286614395922E-2</v>
      </c>
    </row>
    <row r="15" spans="1:6">
      <c r="C15" s="77"/>
      <c r="D15" s="25"/>
      <c r="E15" s="9"/>
      <c r="F15" s="9"/>
    </row>
    <row r="16" spans="1:6">
      <c r="A16" t="s">
        <v>176</v>
      </c>
      <c r="C16" s="77">
        <v>1</v>
      </c>
      <c r="D16" s="25">
        <v>415106</v>
      </c>
      <c r="E16" s="9">
        <v>3.3333333333333333E-2</v>
      </c>
      <c r="F16" s="9">
        <v>3.2612070455509637E-2</v>
      </c>
    </row>
    <row r="17" spans="1:6">
      <c r="B17" t="s">
        <v>72</v>
      </c>
      <c r="C17" s="77">
        <v>1</v>
      </c>
      <c r="D17" s="25">
        <v>415106</v>
      </c>
      <c r="E17" s="9">
        <v>3.3333333333333333E-2</v>
      </c>
      <c r="F17" s="9">
        <v>3.2612070455509637E-2</v>
      </c>
    </row>
    <row r="18" spans="1:6">
      <c r="C18" s="77"/>
      <c r="D18" s="25"/>
      <c r="E18" s="9"/>
      <c r="F18" s="9"/>
    </row>
    <row r="19" spans="1:6">
      <c r="A19" t="s">
        <v>150</v>
      </c>
      <c r="C19" s="77">
        <v>1</v>
      </c>
      <c r="D19" s="25">
        <v>305250</v>
      </c>
      <c r="E19" s="9">
        <v>3.3333333333333333E-2</v>
      </c>
      <c r="F19" s="9">
        <v>2.3981427651116383E-2</v>
      </c>
    </row>
    <row r="20" spans="1:6">
      <c r="B20" t="s">
        <v>72</v>
      </c>
      <c r="C20" s="77">
        <v>1</v>
      </c>
      <c r="D20" s="25">
        <v>305250</v>
      </c>
      <c r="E20" s="9">
        <v>3.3333333333333333E-2</v>
      </c>
      <c r="F20" s="9">
        <v>2.3981427651116383E-2</v>
      </c>
    </row>
    <row r="21" spans="1:6">
      <c r="C21" s="77"/>
      <c r="D21" s="25"/>
      <c r="E21" s="9"/>
      <c r="F21" s="9"/>
    </row>
    <row r="22" spans="1:6">
      <c r="A22" t="s">
        <v>165</v>
      </c>
      <c r="C22" s="77">
        <v>1</v>
      </c>
      <c r="D22" s="25">
        <v>346000</v>
      </c>
      <c r="E22" s="9">
        <v>3.3333333333333333E-2</v>
      </c>
      <c r="F22" s="9">
        <v>2.7182879499709316E-2</v>
      </c>
    </row>
    <row r="23" spans="1:6">
      <c r="B23" t="s">
        <v>62</v>
      </c>
      <c r="C23" s="77">
        <v>1</v>
      </c>
      <c r="D23" s="25">
        <v>346000</v>
      </c>
      <c r="E23" s="9">
        <v>3.3333333333333333E-2</v>
      </c>
      <c r="F23" s="9">
        <v>2.7182879499709316E-2</v>
      </c>
    </row>
    <row r="24" spans="1:6">
      <c r="C24" s="77"/>
      <c r="D24" s="25"/>
      <c r="E24" s="9"/>
      <c r="F24" s="9"/>
    </row>
    <row r="25" spans="1:6">
      <c r="A25" t="s">
        <v>160</v>
      </c>
      <c r="C25" s="77">
        <v>1</v>
      </c>
      <c r="D25" s="25">
        <v>410869</v>
      </c>
      <c r="E25" s="9">
        <v>3.3333333333333333E-2</v>
      </c>
      <c r="F25" s="9">
        <v>3.2279198026491526E-2</v>
      </c>
    </row>
    <row r="26" spans="1:6">
      <c r="B26" t="s">
        <v>65</v>
      </c>
      <c r="C26" s="77">
        <v>1</v>
      </c>
      <c r="D26" s="25">
        <v>410869</v>
      </c>
      <c r="E26" s="9">
        <v>3.3333333333333333E-2</v>
      </c>
      <c r="F26" s="9">
        <v>3.2279198026491526E-2</v>
      </c>
    </row>
    <row r="27" spans="1:6">
      <c r="C27" s="77"/>
      <c r="D27" s="25"/>
      <c r="E27" s="9"/>
      <c r="F27" s="9"/>
    </row>
    <row r="28" spans="1:6">
      <c r="A28" t="s">
        <v>186</v>
      </c>
      <c r="C28" s="77">
        <v>1</v>
      </c>
      <c r="D28" s="25">
        <v>341106</v>
      </c>
      <c r="E28" s="9">
        <v>3.3333333333333333E-2</v>
      </c>
      <c r="F28" s="9">
        <v>2.6798391024935971E-2</v>
      </c>
    </row>
    <row r="29" spans="1:6">
      <c r="B29" t="s">
        <v>65</v>
      </c>
      <c r="C29" s="77">
        <v>1</v>
      </c>
      <c r="D29" s="25">
        <v>341106</v>
      </c>
      <c r="E29" s="9">
        <v>3.3333333333333333E-2</v>
      </c>
      <c r="F29" s="9">
        <v>2.6798391024935971E-2</v>
      </c>
    </row>
    <row r="30" spans="1:6">
      <c r="C30" s="77"/>
      <c r="D30" s="25"/>
      <c r="E30" s="9"/>
      <c r="F30" s="9"/>
    </row>
    <row r="31" spans="1:6">
      <c r="A31" t="s">
        <v>143</v>
      </c>
      <c r="C31" s="77">
        <v>1</v>
      </c>
      <c r="D31" s="25">
        <v>954000</v>
      </c>
      <c r="E31" s="9">
        <v>3.3333333333333333E-2</v>
      </c>
      <c r="F31" s="9">
        <v>7.4949326713071349E-2</v>
      </c>
    </row>
    <row r="32" spans="1:6">
      <c r="B32" t="s">
        <v>65</v>
      </c>
      <c r="C32" s="77">
        <v>1</v>
      </c>
      <c r="D32" s="25">
        <v>954000</v>
      </c>
      <c r="E32" s="9">
        <v>3.3333333333333333E-2</v>
      </c>
      <c r="F32" s="9">
        <v>7.4949326713071349E-2</v>
      </c>
    </row>
    <row r="33" spans="1:6">
      <c r="C33" s="77"/>
      <c r="D33" s="25"/>
      <c r="E33" s="9"/>
      <c r="F33" s="9"/>
    </row>
    <row r="34" spans="1:6">
      <c r="A34" t="s">
        <v>167</v>
      </c>
      <c r="C34" s="77">
        <v>3</v>
      </c>
      <c r="D34" s="25">
        <v>883959</v>
      </c>
      <c r="E34" s="9">
        <v>0.1</v>
      </c>
      <c r="F34" s="9">
        <v>6.9446679132033368E-2</v>
      </c>
    </row>
    <row r="35" spans="1:6">
      <c r="B35" t="s">
        <v>57</v>
      </c>
      <c r="C35" s="77">
        <v>1</v>
      </c>
      <c r="D35" s="25">
        <v>410000</v>
      </c>
      <c r="E35" s="9">
        <v>3.3333333333333333E-2</v>
      </c>
      <c r="F35" s="9">
        <v>3.2210926574800056E-2</v>
      </c>
    </row>
    <row r="36" spans="1:6">
      <c r="B36" t="s">
        <v>81</v>
      </c>
      <c r="C36" s="77">
        <v>1</v>
      </c>
      <c r="D36" s="25">
        <v>110000</v>
      </c>
      <c r="E36" s="9">
        <v>3.3333333333333333E-2</v>
      </c>
      <c r="F36" s="9">
        <v>8.6419559103122108E-3</v>
      </c>
    </row>
    <row r="37" spans="1:6">
      <c r="B37" t="s">
        <v>65</v>
      </c>
      <c r="C37" s="77">
        <v>1</v>
      </c>
      <c r="D37" s="25">
        <v>363959</v>
      </c>
      <c r="E37" s="9">
        <v>3.3333333333333333E-2</v>
      </c>
      <c r="F37" s="9">
        <v>2.8593796646921108E-2</v>
      </c>
    </row>
    <row r="38" spans="1:6">
      <c r="C38" s="77"/>
      <c r="D38" s="25"/>
      <c r="E38" s="9"/>
      <c r="F38" s="9"/>
    </row>
    <row r="39" spans="1:6">
      <c r="A39" t="s">
        <v>163</v>
      </c>
      <c r="C39" s="77">
        <v>1</v>
      </c>
      <c r="D39" s="25">
        <v>100000</v>
      </c>
      <c r="E39" s="9">
        <v>3.3333333333333333E-2</v>
      </c>
      <c r="F39" s="9">
        <v>7.8563235548292816E-3</v>
      </c>
    </row>
    <row r="40" spans="1:6">
      <c r="B40" t="s">
        <v>65</v>
      </c>
      <c r="C40" s="77">
        <v>1</v>
      </c>
      <c r="D40" s="25">
        <v>100000</v>
      </c>
      <c r="E40" s="9">
        <v>3.3333333333333333E-2</v>
      </c>
      <c r="F40" s="9">
        <v>7.8563235548292816E-3</v>
      </c>
    </row>
    <row r="41" spans="1:6">
      <c r="C41" s="77"/>
      <c r="D41" s="25"/>
      <c r="E41" s="9"/>
      <c r="F41" s="9"/>
    </row>
    <row r="42" spans="1:6">
      <c r="A42" t="s">
        <v>145</v>
      </c>
      <c r="C42" s="77">
        <v>1</v>
      </c>
      <c r="D42" s="25">
        <v>234000</v>
      </c>
      <c r="E42" s="9">
        <v>3.3333333333333333E-2</v>
      </c>
      <c r="F42" s="9">
        <v>1.8383797118300519E-2</v>
      </c>
    </row>
    <row r="43" spans="1:6">
      <c r="B43" t="s">
        <v>57</v>
      </c>
      <c r="C43" s="77">
        <v>1</v>
      </c>
      <c r="D43" s="25">
        <v>234000</v>
      </c>
      <c r="E43" s="9">
        <v>3.3333333333333333E-2</v>
      </c>
      <c r="F43" s="9">
        <v>1.8383797118300519E-2</v>
      </c>
    </row>
    <row r="44" spans="1:6">
      <c r="C44" s="77"/>
      <c r="D44" s="25"/>
      <c r="E44" s="9"/>
      <c r="F44" s="9"/>
    </row>
    <row r="45" spans="1:6">
      <c r="A45" t="s">
        <v>157</v>
      </c>
      <c r="C45" s="77">
        <v>1</v>
      </c>
      <c r="D45" s="25">
        <v>275000</v>
      </c>
      <c r="E45" s="9">
        <v>3.3333333333333333E-2</v>
      </c>
      <c r="F45" s="9">
        <v>2.1604889775780525E-2</v>
      </c>
    </row>
    <row r="46" spans="1:6">
      <c r="B46" t="s">
        <v>57</v>
      </c>
      <c r="C46" s="77">
        <v>1</v>
      </c>
      <c r="D46" s="25">
        <v>275000</v>
      </c>
      <c r="E46" s="9">
        <v>3.3333333333333333E-2</v>
      </c>
      <c r="F46" s="9">
        <v>2.1604889775780525E-2</v>
      </c>
    </row>
    <row r="47" spans="1:6">
      <c r="C47" s="77"/>
      <c r="D47" s="25"/>
      <c r="E47" s="9"/>
      <c r="F47" s="9"/>
    </row>
    <row r="48" spans="1:6">
      <c r="A48" t="s">
        <v>169</v>
      </c>
      <c r="C48" s="77">
        <v>1</v>
      </c>
      <c r="D48" s="25">
        <v>385000</v>
      </c>
      <c r="E48" s="9">
        <v>3.3333333333333333E-2</v>
      </c>
      <c r="F48" s="9">
        <v>3.0246845686092736E-2</v>
      </c>
    </row>
    <row r="49" spans="1:6">
      <c r="B49" t="s">
        <v>57</v>
      </c>
      <c r="C49" s="77">
        <v>1</v>
      </c>
      <c r="D49" s="25">
        <v>385000</v>
      </c>
      <c r="E49" s="9">
        <v>3.3333333333333333E-2</v>
      </c>
      <c r="F49" s="9">
        <v>3.0246845686092736E-2</v>
      </c>
    </row>
    <row r="50" spans="1:6">
      <c r="C50" s="77"/>
      <c r="D50" s="25"/>
      <c r="E50" s="9"/>
      <c r="F50" s="9"/>
    </row>
    <row r="51" spans="1:6">
      <c r="A51" t="s">
        <v>178</v>
      </c>
      <c r="C51" s="77">
        <v>1</v>
      </c>
      <c r="D51" s="25">
        <v>122000</v>
      </c>
      <c r="E51" s="9">
        <v>3.3333333333333333E-2</v>
      </c>
      <c r="F51" s="9">
        <v>9.5847147368917241E-3</v>
      </c>
    </row>
    <row r="52" spans="1:6">
      <c r="B52" t="s">
        <v>57</v>
      </c>
      <c r="C52" s="77">
        <v>1</v>
      </c>
      <c r="D52" s="25">
        <v>122000</v>
      </c>
      <c r="E52" s="9">
        <v>3.3333333333333333E-2</v>
      </c>
      <c r="F52" s="9">
        <v>9.5847147368917241E-3</v>
      </c>
    </row>
    <row r="53" spans="1:6">
      <c r="C53" s="77"/>
      <c r="D53" s="25"/>
      <c r="E53" s="9"/>
      <c r="F53" s="9"/>
    </row>
    <row r="54" spans="1:6">
      <c r="A54" t="s">
        <v>138</v>
      </c>
      <c r="C54" s="77">
        <v>1</v>
      </c>
      <c r="D54" s="25">
        <v>249999</v>
      </c>
      <c r="E54" s="9">
        <v>3.3333333333333333E-2</v>
      </c>
      <c r="F54" s="9">
        <v>1.9640730323837657E-2</v>
      </c>
    </row>
    <row r="55" spans="1:6">
      <c r="B55" t="s">
        <v>62</v>
      </c>
      <c r="C55" s="77">
        <v>1</v>
      </c>
      <c r="D55" s="25">
        <v>249999</v>
      </c>
      <c r="E55" s="9">
        <v>3.3333333333333333E-2</v>
      </c>
      <c r="F55" s="9">
        <v>1.9640730323837657E-2</v>
      </c>
    </row>
    <row r="56" spans="1:6">
      <c r="C56" s="77"/>
      <c r="D56" s="25"/>
      <c r="E56" s="9"/>
      <c r="F56" s="9"/>
    </row>
    <row r="57" spans="1:6">
      <c r="A57" t="s">
        <v>182</v>
      </c>
      <c r="C57" s="77">
        <v>1</v>
      </c>
      <c r="D57" s="25">
        <v>4607000</v>
      </c>
      <c r="E57" s="9">
        <v>3.3333333333333333E-2</v>
      </c>
      <c r="F57" s="9">
        <v>0.36194082617098505</v>
      </c>
    </row>
    <row r="58" spans="1:6">
      <c r="B58" t="s">
        <v>62</v>
      </c>
      <c r="C58" s="77">
        <v>1</v>
      </c>
      <c r="D58" s="25">
        <v>4607000</v>
      </c>
      <c r="E58" s="9">
        <v>3.3333333333333333E-2</v>
      </c>
      <c r="F58" s="9">
        <v>0.36194082617098505</v>
      </c>
    </row>
    <row r="59" spans="1:6">
      <c r="C59" s="77"/>
      <c r="D59" s="25"/>
      <c r="E59" s="9"/>
      <c r="F59" s="9"/>
    </row>
    <row r="60" spans="1:6">
      <c r="A60" t="s">
        <v>180</v>
      </c>
      <c r="C60" s="77">
        <v>1</v>
      </c>
      <c r="D60" s="25">
        <v>392000</v>
      </c>
      <c r="E60" s="9">
        <v>3.3333333333333333E-2</v>
      </c>
      <c r="F60" s="9">
        <v>3.0796788334930787E-2</v>
      </c>
    </row>
    <row r="61" spans="1:6">
      <c r="B61" t="s">
        <v>62</v>
      </c>
      <c r="C61" s="77">
        <v>1</v>
      </c>
      <c r="D61" s="25">
        <v>392000</v>
      </c>
      <c r="E61" s="9">
        <v>3.3333333333333333E-2</v>
      </c>
      <c r="F61" s="9">
        <v>3.0796788334930787E-2</v>
      </c>
    </row>
    <row r="62" spans="1:6">
      <c r="C62" s="77"/>
      <c r="D62" s="25"/>
      <c r="E62" s="9"/>
      <c r="F62" s="9"/>
    </row>
    <row r="63" spans="1:6">
      <c r="A63" t="s">
        <v>147</v>
      </c>
      <c r="C63" s="77">
        <v>2</v>
      </c>
      <c r="D63" s="25">
        <v>482600</v>
      </c>
      <c r="E63" s="9">
        <v>6.6666666666666666E-2</v>
      </c>
      <c r="F63" s="9">
        <v>3.7914617475606115E-2</v>
      </c>
    </row>
    <row r="64" spans="1:6">
      <c r="B64" t="s">
        <v>62</v>
      </c>
      <c r="C64" s="77">
        <v>1</v>
      </c>
      <c r="D64" s="25">
        <v>120000</v>
      </c>
      <c r="E64" s="9">
        <v>3.3333333333333333E-2</v>
      </c>
      <c r="F64" s="9">
        <v>9.4275882657951383E-3</v>
      </c>
    </row>
    <row r="65" spans="1:6">
      <c r="B65" t="s">
        <v>72</v>
      </c>
      <c r="C65" s="77">
        <v>1</v>
      </c>
      <c r="D65" s="25">
        <v>362600</v>
      </c>
      <c r="E65" s="9">
        <v>3.3333333333333333E-2</v>
      </c>
      <c r="F65" s="9">
        <v>2.8487029209810978E-2</v>
      </c>
    </row>
    <row r="66" spans="1:6">
      <c r="C66" s="77"/>
      <c r="D66" s="25"/>
      <c r="E66" s="9"/>
      <c r="F66" s="9"/>
    </row>
    <row r="67" spans="1:6">
      <c r="A67" t="s">
        <v>134</v>
      </c>
      <c r="C67" s="77">
        <v>1</v>
      </c>
      <c r="D67" s="25">
        <v>404500</v>
      </c>
      <c r="E67" s="9">
        <v>3.3333333333333333E-2</v>
      </c>
      <c r="F67" s="9">
        <v>3.1778828779284445E-2</v>
      </c>
    </row>
    <row r="68" spans="1:6">
      <c r="B68" t="s">
        <v>72</v>
      </c>
      <c r="C68" s="77">
        <v>1</v>
      </c>
      <c r="D68" s="25">
        <v>404500</v>
      </c>
      <c r="E68" s="9">
        <v>3.3333333333333333E-2</v>
      </c>
      <c r="F68" s="9">
        <v>3.1778828779284445E-2</v>
      </c>
    </row>
    <row r="69" spans="1:6">
      <c r="C69" s="77"/>
      <c r="D69" s="25"/>
      <c r="E69" s="9"/>
      <c r="F69" s="9"/>
    </row>
    <row r="70" spans="1:6">
      <c r="A70" t="s">
        <v>152</v>
      </c>
      <c r="C70" s="77">
        <v>1</v>
      </c>
      <c r="D70" s="25">
        <v>275000</v>
      </c>
      <c r="E70" s="9">
        <v>3.3333333333333333E-2</v>
      </c>
      <c r="F70" s="9">
        <v>2.1604889775780525E-2</v>
      </c>
    </row>
    <row r="71" spans="1:6">
      <c r="B71" t="s">
        <v>81</v>
      </c>
      <c r="C71" s="77">
        <v>1</v>
      </c>
      <c r="D71" s="25">
        <v>275000</v>
      </c>
      <c r="E71" s="9">
        <v>3.3333333333333333E-2</v>
      </c>
      <c r="F71" s="9">
        <v>2.1604889775780525E-2</v>
      </c>
    </row>
    <row r="72" spans="1:6">
      <c r="C72" s="77"/>
      <c r="D72" s="25"/>
      <c r="E72" s="9"/>
      <c r="F72" s="9"/>
    </row>
    <row r="73" spans="1:6">
      <c r="A73" t="s">
        <v>174</v>
      </c>
      <c r="C73" s="77">
        <v>1</v>
      </c>
      <c r="D73" s="25">
        <v>222478</v>
      </c>
      <c r="E73" s="9">
        <v>3.3333333333333333E-2</v>
      </c>
      <c r="F73" s="9">
        <v>1.7478591518313089E-2</v>
      </c>
    </row>
    <row r="74" spans="1:6">
      <c r="B74" t="s">
        <v>81</v>
      </c>
      <c r="C74" s="77">
        <v>1</v>
      </c>
      <c r="D74" s="25">
        <v>222478</v>
      </c>
      <c r="E74" s="9">
        <v>3.3333333333333333E-2</v>
      </c>
      <c r="F74" s="9">
        <v>1.7478591518313089E-2</v>
      </c>
    </row>
    <row r="75" spans="1:6">
      <c r="C75" s="77"/>
      <c r="D75" s="25"/>
      <c r="E75" s="9"/>
      <c r="F75" s="9"/>
    </row>
    <row r="76" spans="1:6">
      <c r="A76" t="s">
        <v>29</v>
      </c>
      <c r="C76" s="77">
        <v>30</v>
      </c>
      <c r="D76" s="25">
        <v>12728600</v>
      </c>
      <c r="E76" s="9">
        <v>1</v>
      </c>
      <c r="F76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11"/>
  <sheetViews>
    <sheetView workbookViewId="0">
      <pane ySplit="4" topLeftCell="A5" activePane="bottomLeft" state="frozen"/>
      <selection pane="bottomLeft" activeCell="F1" sqref="F1"/>
    </sheetView>
  </sheetViews>
  <sheetFormatPr defaultColWidth="9.109375" defaultRowHeight="13.2"/>
  <cols>
    <col min="1" max="1" width="48.88671875" style="122" customWidth="1"/>
    <col min="2" max="2" width="16.5546875" style="122" customWidth="1"/>
    <col min="3" max="3" width="19" style="122" customWidth="1"/>
    <col min="4" max="4" width="17.6640625" style="122" customWidth="1"/>
    <col min="5" max="5" width="22.109375" style="122" customWidth="1"/>
    <col min="6" max="6" width="20.88671875" style="122" customWidth="1"/>
    <col min="7" max="16384" width="9.109375" style="122"/>
  </cols>
  <sheetData>
    <row r="1" spans="1:6" ht="17.399999999999999">
      <c r="A1" s="121" t="s">
        <v>51</v>
      </c>
    </row>
    <row r="2" spans="1:6">
      <c r="A2" s="123" t="str">
        <f>'OVERALL STATS'!A2</f>
        <v>Reporting Period: OCTOBER, 2024</v>
      </c>
    </row>
    <row r="4" spans="1:6">
      <c r="A4" s="152" t="s">
        <v>52</v>
      </c>
      <c r="B4" s="152" t="s">
        <v>8</v>
      </c>
      <c r="C4" s="152" t="s">
        <v>53</v>
      </c>
      <c r="D4" s="152" t="s">
        <v>54</v>
      </c>
      <c r="E4" s="152" t="s">
        <v>30</v>
      </c>
      <c r="F4" s="152" t="s">
        <v>55</v>
      </c>
    </row>
    <row r="5" spans="1:6" ht="14.4">
      <c r="A5" s="153" t="s">
        <v>199</v>
      </c>
      <c r="B5" s="154">
        <v>11</v>
      </c>
      <c r="C5" s="155">
        <v>4534265</v>
      </c>
      <c r="D5" s="155">
        <v>412205.90909999999</v>
      </c>
      <c r="E5" s="156">
        <f>Table2[[#This Row],[CLOSINGS]]/$B$11</f>
        <v>0.61111111111111116</v>
      </c>
      <c r="F5" s="156">
        <f>Table2[[#This Row],[DOLLARVOL]]/$C$11</f>
        <v>0.58875586173226158</v>
      </c>
    </row>
    <row r="6" spans="1:6" ht="14.4">
      <c r="A6" s="153" t="s">
        <v>88</v>
      </c>
      <c r="B6" s="154">
        <v>1</v>
      </c>
      <c r="C6" s="155">
        <v>392400</v>
      </c>
      <c r="D6" s="155">
        <v>392400</v>
      </c>
      <c r="E6" s="156">
        <f>Table2[[#This Row],[CLOSINGS]]/$B$11</f>
        <v>5.5555555555555552E-2</v>
      </c>
      <c r="F6" s="156">
        <f>Table2[[#This Row],[DOLLARVOL]]/$C$11</f>
        <v>5.0951543446124001E-2</v>
      </c>
    </row>
    <row r="7" spans="1:6" ht="14.4">
      <c r="A7" s="153" t="s">
        <v>131</v>
      </c>
      <c r="B7" s="154">
        <v>1</v>
      </c>
      <c r="C7" s="155">
        <v>418000</v>
      </c>
      <c r="D7" s="155">
        <v>418000</v>
      </c>
      <c r="E7" s="156">
        <f>Table2[[#This Row],[CLOSINGS]]/$B$11</f>
        <v>5.5555555555555552E-2</v>
      </c>
      <c r="F7" s="156">
        <f>Table2[[#This Row],[DOLLARVOL]]/$C$11</f>
        <v>5.4275599287665219E-2</v>
      </c>
    </row>
    <row r="8" spans="1:6" ht="57.6">
      <c r="A8" s="153" t="s">
        <v>107</v>
      </c>
      <c r="B8" s="154">
        <v>1</v>
      </c>
      <c r="C8" s="155">
        <v>587486</v>
      </c>
      <c r="D8" s="155">
        <v>587486</v>
      </c>
      <c r="E8" s="156">
        <f>Table2[[#This Row],[CLOSINGS]]/$B$11</f>
        <v>5.5555555555555552E-2</v>
      </c>
      <c r="F8" s="156">
        <f>Table2[[#This Row],[DOLLARVOL]]/$C$11</f>
        <v>7.6282666801706436E-2</v>
      </c>
    </row>
    <row r="9" spans="1:6" ht="14.4">
      <c r="A9" s="153" t="s">
        <v>126</v>
      </c>
      <c r="B9" s="154">
        <v>1</v>
      </c>
      <c r="C9" s="155">
        <v>404900</v>
      </c>
      <c r="D9" s="155">
        <v>404900</v>
      </c>
      <c r="E9" s="156">
        <f>Table2[[#This Row],[CLOSINGS]]/$B$11</f>
        <v>5.5555555555555552E-2</v>
      </c>
      <c r="F9" s="156">
        <f>Table2[[#This Row],[DOLLARVOL]]/$C$11</f>
        <v>5.2574617587501551E-2</v>
      </c>
    </row>
    <row r="10" spans="1:6" ht="14.4">
      <c r="A10" s="153" t="s">
        <v>93</v>
      </c>
      <c r="B10" s="154">
        <v>3</v>
      </c>
      <c r="C10" s="155">
        <v>1364384</v>
      </c>
      <c r="D10" s="155">
        <v>454794.6667</v>
      </c>
      <c r="E10" s="156">
        <f>Table2[[#This Row],[CLOSINGS]]/$B$11</f>
        <v>0.16666666666666666</v>
      </c>
      <c r="F10" s="156">
        <f>Table2[[#This Row],[DOLLARVOL]]/$C$11</f>
        <v>0.17715971114474122</v>
      </c>
    </row>
    <row r="11" spans="1:6">
      <c r="A11" s="157" t="s">
        <v>23</v>
      </c>
      <c r="B11" s="158">
        <f>SUM(B5:B10)</f>
        <v>18</v>
      </c>
      <c r="C11" s="159">
        <f>SUM(C5:C10)</f>
        <v>7701435</v>
      </c>
      <c r="D11" s="159"/>
      <c r="E11" s="160">
        <f>SUM(E5:E10)</f>
        <v>1.0000000000000002</v>
      </c>
      <c r="F11" s="160">
        <f>SUM(F5:F10)</f>
        <v>1</v>
      </c>
    </row>
  </sheetData>
  <pageMargins left="0.7" right="0.7" top="0.75" bottom="0.75" header="0.3" footer="0.3"/>
  <ignoredErrors>
    <ignoredError sqref="E5:F10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128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6" t="s">
        <v>0</v>
      </c>
      <c r="B1" s="86" t="s">
        <v>35</v>
      </c>
      <c r="C1" s="86" t="s">
        <v>26</v>
      </c>
      <c r="D1" s="86" t="s">
        <v>31</v>
      </c>
      <c r="E1" s="86" t="s">
        <v>27</v>
      </c>
      <c r="F1" s="86" t="s">
        <v>32</v>
      </c>
      <c r="G1" s="86" t="s">
        <v>36</v>
      </c>
      <c r="H1" s="86" t="s">
        <v>37</v>
      </c>
      <c r="I1" s="86" t="s">
        <v>38</v>
      </c>
      <c r="J1" s="86" t="s">
        <v>33</v>
      </c>
      <c r="K1" s="91" t="s">
        <v>42</v>
      </c>
      <c r="L1">
        <v>128</v>
      </c>
    </row>
    <row r="2" spans="1:12" ht="14.4">
      <c r="A2" s="106" t="s">
        <v>97</v>
      </c>
      <c r="B2" s="106" t="s">
        <v>188</v>
      </c>
      <c r="C2" s="106" t="s">
        <v>98</v>
      </c>
      <c r="D2" s="106" t="s">
        <v>99</v>
      </c>
      <c r="E2" s="106" t="s">
        <v>58</v>
      </c>
      <c r="F2" s="107">
        <v>687800</v>
      </c>
      <c r="G2" s="108">
        <v>424950</v>
      </c>
      <c r="H2" s="106" t="s">
        <v>87</v>
      </c>
      <c r="I2" s="106" t="s">
        <v>87</v>
      </c>
      <c r="J2" s="109">
        <v>45594</v>
      </c>
    </row>
    <row r="3" spans="1:12" ht="14.4">
      <c r="A3" s="106" t="s">
        <v>97</v>
      </c>
      <c r="B3" s="106" t="s">
        <v>188</v>
      </c>
      <c r="C3" s="106" t="s">
        <v>98</v>
      </c>
      <c r="D3" s="106" t="s">
        <v>99</v>
      </c>
      <c r="E3" s="106" t="s">
        <v>58</v>
      </c>
      <c r="F3" s="107">
        <v>687374</v>
      </c>
      <c r="G3" s="108">
        <v>463700</v>
      </c>
      <c r="H3" s="106" t="s">
        <v>61</v>
      </c>
      <c r="I3" s="106" t="s">
        <v>87</v>
      </c>
      <c r="J3" s="109">
        <v>45582</v>
      </c>
    </row>
    <row r="4" spans="1:12" ht="14.4">
      <c r="A4" s="106" t="s">
        <v>97</v>
      </c>
      <c r="B4" s="106" t="s">
        <v>188</v>
      </c>
      <c r="C4" s="106" t="s">
        <v>98</v>
      </c>
      <c r="D4" s="106" t="s">
        <v>99</v>
      </c>
      <c r="E4" s="106" t="s">
        <v>58</v>
      </c>
      <c r="F4" s="107">
        <v>687022</v>
      </c>
      <c r="G4" s="108">
        <v>461396</v>
      </c>
      <c r="H4" s="106" t="s">
        <v>87</v>
      </c>
      <c r="I4" s="106" t="s">
        <v>87</v>
      </c>
      <c r="J4" s="109">
        <v>45572</v>
      </c>
    </row>
    <row r="5" spans="1:12" ht="14.4">
      <c r="A5" s="106" t="s">
        <v>97</v>
      </c>
      <c r="B5" s="106" t="s">
        <v>188</v>
      </c>
      <c r="C5" s="106" t="s">
        <v>98</v>
      </c>
      <c r="D5" s="106" t="s">
        <v>99</v>
      </c>
      <c r="E5" s="106" t="s">
        <v>58</v>
      </c>
      <c r="F5" s="107">
        <v>687422</v>
      </c>
      <c r="G5" s="108">
        <v>478038</v>
      </c>
      <c r="H5" s="106" t="s">
        <v>87</v>
      </c>
      <c r="I5" s="106" t="s">
        <v>87</v>
      </c>
      <c r="J5" s="109">
        <v>45583</v>
      </c>
    </row>
    <row r="6" spans="1:12" ht="14.4">
      <c r="A6" s="106" t="s">
        <v>65</v>
      </c>
      <c r="B6" s="106" t="s">
        <v>190</v>
      </c>
      <c r="C6" s="106" t="s">
        <v>63</v>
      </c>
      <c r="D6" s="106" t="s">
        <v>103</v>
      </c>
      <c r="E6" s="106" t="s">
        <v>58</v>
      </c>
      <c r="F6" s="107">
        <v>687054</v>
      </c>
      <c r="G6" s="108">
        <v>375000</v>
      </c>
      <c r="H6" s="106" t="s">
        <v>61</v>
      </c>
      <c r="I6" s="106" t="s">
        <v>87</v>
      </c>
      <c r="J6" s="109">
        <v>45573</v>
      </c>
    </row>
    <row r="7" spans="1:12" ht="14.4">
      <c r="A7" s="106" t="s">
        <v>65</v>
      </c>
      <c r="B7" s="106" t="s">
        <v>190</v>
      </c>
      <c r="C7" s="106" t="s">
        <v>63</v>
      </c>
      <c r="D7" s="106" t="s">
        <v>119</v>
      </c>
      <c r="E7" s="106" t="s">
        <v>66</v>
      </c>
      <c r="F7" s="107">
        <v>687306</v>
      </c>
      <c r="G7" s="108">
        <v>110000</v>
      </c>
      <c r="H7" s="106" t="s">
        <v>61</v>
      </c>
      <c r="I7" s="106" t="s">
        <v>87</v>
      </c>
      <c r="J7" s="109">
        <v>45581</v>
      </c>
    </row>
    <row r="8" spans="1:12" ht="14.4">
      <c r="A8" s="106" t="s">
        <v>65</v>
      </c>
      <c r="B8" s="106" t="s">
        <v>190</v>
      </c>
      <c r="C8" s="106" t="s">
        <v>63</v>
      </c>
      <c r="D8" s="106" t="s">
        <v>119</v>
      </c>
      <c r="E8" s="106" t="s">
        <v>58</v>
      </c>
      <c r="F8" s="107">
        <v>687274</v>
      </c>
      <c r="G8" s="108">
        <v>390000</v>
      </c>
      <c r="H8" s="106" t="s">
        <v>61</v>
      </c>
      <c r="I8" s="106" t="s">
        <v>87</v>
      </c>
      <c r="J8" s="109">
        <v>45580</v>
      </c>
    </row>
    <row r="9" spans="1:12" ht="14.4">
      <c r="A9" s="106" t="s">
        <v>65</v>
      </c>
      <c r="B9" s="106" t="s">
        <v>190</v>
      </c>
      <c r="C9" s="106" t="s">
        <v>63</v>
      </c>
      <c r="D9" s="106" t="s">
        <v>103</v>
      </c>
      <c r="E9" s="106" t="s">
        <v>58</v>
      </c>
      <c r="F9" s="107">
        <v>687808</v>
      </c>
      <c r="G9" s="108">
        <v>425000</v>
      </c>
      <c r="H9" s="106" t="s">
        <v>61</v>
      </c>
      <c r="I9" s="106" t="s">
        <v>87</v>
      </c>
      <c r="J9" s="109">
        <v>45595</v>
      </c>
    </row>
    <row r="10" spans="1:12" ht="14.4">
      <c r="A10" s="106" t="s">
        <v>65</v>
      </c>
      <c r="B10" s="106" t="s">
        <v>190</v>
      </c>
      <c r="C10" s="106" t="s">
        <v>63</v>
      </c>
      <c r="D10" s="106" t="s">
        <v>119</v>
      </c>
      <c r="E10" s="106" t="s">
        <v>66</v>
      </c>
      <c r="F10" s="107">
        <v>687811</v>
      </c>
      <c r="G10" s="108">
        <v>37500</v>
      </c>
      <c r="H10" s="106" t="s">
        <v>61</v>
      </c>
      <c r="I10" s="106" t="s">
        <v>87</v>
      </c>
      <c r="J10" s="109">
        <v>45595</v>
      </c>
    </row>
    <row r="11" spans="1:12" ht="14.4">
      <c r="A11" s="106" t="s">
        <v>65</v>
      </c>
      <c r="B11" s="106" t="s">
        <v>190</v>
      </c>
      <c r="C11" s="106" t="s">
        <v>59</v>
      </c>
      <c r="D11" s="106" t="s">
        <v>116</v>
      </c>
      <c r="E11" s="106" t="s">
        <v>75</v>
      </c>
      <c r="F11" s="107">
        <v>687505</v>
      </c>
      <c r="G11" s="108">
        <v>267000</v>
      </c>
      <c r="H11" s="106" t="s">
        <v>61</v>
      </c>
      <c r="I11" s="106" t="s">
        <v>87</v>
      </c>
      <c r="J11" s="109">
        <v>45586</v>
      </c>
    </row>
    <row r="12" spans="1:12" ht="14.4">
      <c r="A12" s="106" t="s">
        <v>65</v>
      </c>
      <c r="B12" s="106" t="s">
        <v>190</v>
      </c>
      <c r="C12" s="106" t="s">
        <v>63</v>
      </c>
      <c r="D12" s="106" t="s">
        <v>103</v>
      </c>
      <c r="E12" s="106" t="s">
        <v>58</v>
      </c>
      <c r="F12" s="107">
        <v>687372</v>
      </c>
      <c r="G12" s="108">
        <v>455000</v>
      </c>
      <c r="H12" s="106" t="s">
        <v>61</v>
      </c>
      <c r="I12" s="106" t="s">
        <v>87</v>
      </c>
      <c r="J12" s="109">
        <v>45582</v>
      </c>
    </row>
    <row r="13" spans="1:12" ht="14.4">
      <c r="A13" s="106" t="s">
        <v>65</v>
      </c>
      <c r="B13" s="106" t="s">
        <v>190</v>
      </c>
      <c r="C13" s="106" t="s">
        <v>63</v>
      </c>
      <c r="D13" s="106" t="s">
        <v>103</v>
      </c>
      <c r="E13" s="106" t="s">
        <v>58</v>
      </c>
      <c r="F13" s="107">
        <v>687205</v>
      </c>
      <c r="G13" s="108">
        <v>407000</v>
      </c>
      <c r="H13" s="106" t="s">
        <v>61</v>
      </c>
      <c r="I13" s="106" t="s">
        <v>87</v>
      </c>
      <c r="J13" s="109">
        <v>45576</v>
      </c>
    </row>
    <row r="14" spans="1:12" ht="14.4">
      <c r="A14" s="106" t="s">
        <v>65</v>
      </c>
      <c r="B14" s="106" t="s">
        <v>190</v>
      </c>
      <c r="C14" s="106" t="s">
        <v>63</v>
      </c>
      <c r="D14" s="106" t="s">
        <v>69</v>
      </c>
      <c r="E14" s="106" t="s">
        <v>58</v>
      </c>
      <c r="F14" s="107">
        <v>687825</v>
      </c>
      <c r="G14" s="108">
        <v>350000</v>
      </c>
      <c r="H14" s="106" t="s">
        <v>61</v>
      </c>
      <c r="I14" s="106" t="s">
        <v>87</v>
      </c>
      <c r="J14" s="109">
        <v>45595</v>
      </c>
    </row>
    <row r="15" spans="1:12" ht="14.4">
      <c r="A15" s="106" t="s">
        <v>65</v>
      </c>
      <c r="B15" s="106" t="s">
        <v>190</v>
      </c>
      <c r="C15" s="106" t="s">
        <v>63</v>
      </c>
      <c r="D15" s="106" t="s">
        <v>100</v>
      </c>
      <c r="E15" s="106" t="s">
        <v>58</v>
      </c>
      <c r="F15" s="107">
        <v>687861</v>
      </c>
      <c r="G15" s="108">
        <v>386000</v>
      </c>
      <c r="H15" s="106" t="s">
        <v>61</v>
      </c>
      <c r="I15" s="106" t="s">
        <v>87</v>
      </c>
      <c r="J15" s="109">
        <v>45596</v>
      </c>
    </row>
    <row r="16" spans="1:12" ht="14.4">
      <c r="A16" s="106" t="s">
        <v>65</v>
      </c>
      <c r="B16" s="106" t="s">
        <v>190</v>
      </c>
      <c r="C16" s="106" t="s">
        <v>63</v>
      </c>
      <c r="D16" s="106" t="s">
        <v>100</v>
      </c>
      <c r="E16" s="106" t="s">
        <v>66</v>
      </c>
      <c r="F16" s="107">
        <v>687024</v>
      </c>
      <c r="G16" s="108">
        <v>40000</v>
      </c>
      <c r="H16" s="106" t="s">
        <v>61</v>
      </c>
      <c r="I16" s="106" t="s">
        <v>87</v>
      </c>
      <c r="J16" s="109">
        <v>45572</v>
      </c>
    </row>
    <row r="17" spans="1:10" ht="14.4">
      <c r="A17" s="106" t="s">
        <v>65</v>
      </c>
      <c r="B17" s="106" t="s">
        <v>190</v>
      </c>
      <c r="C17" s="106" t="s">
        <v>63</v>
      </c>
      <c r="D17" s="106" t="s">
        <v>119</v>
      </c>
      <c r="E17" s="106" t="s">
        <v>58</v>
      </c>
      <c r="F17" s="107">
        <v>687653</v>
      </c>
      <c r="G17" s="108">
        <v>88000</v>
      </c>
      <c r="H17" s="106" t="s">
        <v>61</v>
      </c>
      <c r="I17" s="106" t="s">
        <v>87</v>
      </c>
      <c r="J17" s="109">
        <v>45589</v>
      </c>
    </row>
    <row r="18" spans="1:10" ht="14.4">
      <c r="A18" s="106" t="s">
        <v>65</v>
      </c>
      <c r="B18" s="106" t="s">
        <v>190</v>
      </c>
      <c r="C18" s="106" t="s">
        <v>59</v>
      </c>
      <c r="D18" s="106" t="s">
        <v>69</v>
      </c>
      <c r="E18" s="106" t="s">
        <v>58</v>
      </c>
      <c r="F18" s="107">
        <v>686875</v>
      </c>
      <c r="G18" s="108">
        <v>105500</v>
      </c>
      <c r="H18" s="106" t="s">
        <v>61</v>
      </c>
      <c r="I18" s="106" t="s">
        <v>87</v>
      </c>
      <c r="J18" s="109">
        <v>45567</v>
      </c>
    </row>
    <row r="19" spans="1:10" ht="14.4">
      <c r="A19" s="106" t="s">
        <v>65</v>
      </c>
      <c r="B19" s="106" t="s">
        <v>190</v>
      </c>
      <c r="C19" s="106" t="s">
        <v>59</v>
      </c>
      <c r="D19" s="106" t="s">
        <v>69</v>
      </c>
      <c r="E19" s="106" t="s">
        <v>58</v>
      </c>
      <c r="F19" s="107">
        <v>686818</v>
      </c>
      <c r="G19" s="108">
        <v>160000</v>
      </c>
      <c r="H19" s="106" t="s">
        <v>61</v>
      </c>
      <c r="I19" s="106" t="s">
        <v>87</v>
      </c>
      <c r="J19" s="109">
        <v>45566</v>
      </c>
    </row>
    <row r="20" spans="1:10" ht="14.4">
      <c r="A20" s="106" t="s">
        <v>65</v>
      </c>
      <c r="B20" s="106" t="s">
        <v>190</v>
      </c>
      <c r="C20" s="106" t="s">
        <v>59</v>
      </c>
      <c r="D20" s="106" t="s">
        <v>130</v>
      </c>
      <c r="E20" s="106" t="s">
        <v>58</v>
      </c>
      <c r="F20" s="107">
        <v>687892</v>
      </c>
      <c r="G20" s="108">
        <v>1650000</v>
      </c>
      <c r="H20" s="106" t="s">
        <v>61</v>
      </c>
      <c r="I20" s="106" t="s">
        <v>87</v>
      </c>
      <c r="J20" s="109">
        <v>45596</v>
      </c>
    </row>
    <row r="21" spans="1:10" ht="14.4">
      <c r="A21" s="106" t="s">
        <v>65</v>
      </c>
      <c r="B21" s="106" t="s">
        <v>190</v>
      </c>
      <c r="C21" s="106" t="s">
        <v>63</v>
      </c>
      <c r="D21" s="106" t="s">
        <v>103</v>
      </c>
      <c r="E21" s="106" t="s">
        <v>58</v>
      </c>
      <c r="F21" s="107">
        <v>687894</v>
      </c>
      <c r="G21" s="108">
        <v>435000</v>
      </c>
      <c r="H21" s="106" t="s">
        <v>61</v>
      </c>
      <c r="I21" s="106" t="s">
        <v>87</v>
      </c>
      <c r="J21" s="109">
        <v>45596</v>
      </c>
    </row>
    <row r="22" spans="1:10" ht="14.4">
      <c r="A22" s="106" t="s">
        <v>65</v>
      </c>
      <c r="B22" s="106" t="s">
        <v>190</v>
      </c>
      <c r="C22" s="106" t="s">
        <v>67</v>
      </c>
      <c r="D22" s="106" t="s">
        <v>68</v>
      </c>
      <c r="E22" s="106" t="s">
        <v>66</v>
      </c>
      <c r="F22" s="107">
        <v>686814</v>
      </c>
      <c r="G22" s="108">
        <v>26000</v>
      </c>
      <c r="H22" s="106" t="s">
        <v>61</v>
      </c>
      <c r="I22" s="106" t="s">
        <v>87</v>
      </c>
      <c r="J22" s="109">
        <v>45566</v>
      </c>
    </row>
    <row r="23" spans="1:10" ht="14.4">
      <c r="A23" s="106" t="s">
        <v>65</v>
      </c>
      <c r="B23" s="106" t="s">
        <v>190</v>
      </c>
      <c r="C23" s="106" t="s">
        <v>59</v>
      </c>
      <c r="D23" s="106" t="s">
        <v>116</v>
      </c>
      <c r="E23" s="106" t="s">
        <v>66</v>
      </c>
      <c r="F23" s="107">
        <v>687221</v>
      </c>
      <c r="G23" s="108">
        <v>65000</v>
      </c>
      <c r="H23" s="106" t="s">
        <v>61</v>
      </c>
      <c r="I23" s="106" t="s">
        <v>87</v>
      </c>
      <c r="J23" s="109">
        <v>45576</v>
      </c>
    </row>
    <row r="24" spans="1:10" ht="14.4">
      <c r="A24" s="106" t="s">
        <v>57</v>
      </c>
      <c r="B24" s="106" t="s">
        <v>192</v>
      </c>
      <c r="C24" s="106" t="s">
        <v>117</v>
      </c>
      <c r="D24" s="106" t="s">
        <v>118</v>
      </c>
      <c r="E24" s="106" t="s">
        <v>58</v>
      </c>
      <c r="F24" s="107">
        <v>687271</v>
      </c>
      <c r="G24" s="108">
        <v>422000</v>
      </c>
      <c r="H24" s="106" t="s">
        <v>61</v>
      </c>
      <c r="I24" s="106" t="s">
        <v>87</v>
      </c>
      <c r="J24" s="109">
        <v>45580</v>
      </c>
    </row>
    <row r="25" spans="1:10" ht="14.4">
      <c r="A25" s="106" t="s">
        <v>57</v>
      </c>
      <c r="B25" s="106" t="s">
        <v>192</v>
      </c>
      <c r="C25" s="106" t="s">
        <v>117</v>
      </c>
      <c r="D25" s="106" t="s">
        <v>118</v>
      </c>
      <c r="E25" s="106" t="s">
        <v>58</v>
      </c>
      <c r="F25" s="107">
        <v>687676</v>
      </c>
      <c r="G25" s="108">
        <v>595000</v>
      </c>
      <c r="H25" s="106" t="s">
        <v>61</v>
      </c>
      <c r="I25" s="106" t="s">
        <v>87</v>
      </c>
      <c r="J25" s="109">
        <v>45589</v>
      </c>
    </row>
    <row r="26" spans="1:10" ht="14.4">
      <c r="A26" s="106" t="s">
        <v>57</v>
      </c>
      <c r="B26" s="106" t="s">
        <v>192</v>
      </c>
      <c r="C26" s="106" t="s">
        <v>59</v>
      </c>
      <c r="D26" s="106" t="s">
        <v>60</v>
      </c>
      <c r="E26" s="106" t="s">
        <v>58</v>
      </c>
      <c r="F26" s="107">
        <v>687217</v>
      </c>
      <c r="G26" s="108">
        <v>354000</v>
      </c>
      <c r="H26" s="106" t="s">
        <v>61</v>
      </c>
      <c r="I26" s="106" t="s">
        <v>87</v>
      </c>
      <c r="J26" s="109">
        <v>45576</v>
      </c>
    </row>
    <row r="27" spans="1:10" ht="14.4">
      <c r="A27" s="106" t="s">
        <v>57</v>
      </c>
      <c r="B27" s="106" t="s">
        <v>192</v>
      </c>
      <c r="C27" s="106" t="s">
        <v>59</v>
      </c>
      <c r="D27" s="106" t="s">
        <v>96</v>
      </c>
      <c r="E27" s="106" t="s">
        <v>75</v>
      </c>
      <c r="F27" s="107">
        <v>686999</v>
      </c>
      <c r="G27" s="108">
        <v>200000</v>
      </c>
      <c r="H27" s="106" t="s">
        <v>61</v>
      </c>
      <c r="I27" s="106" t="s">
        <v>87</v>
      </c>
      <c r="J27" s="109">
        <v>45572</v>
      </c>
    </row>
    <row r="28" spans="1:10" ht="14.4">
      <c r="A28" s="106" t="s">
        <v>57</v>
      </c>
      <c r="B28" s="106" t="s">
        <v>192</v>
      </c>
      <c r="C28" s="106" t="s">
        <v>59</v>
      </c>
      <c r="D28" s="106" t="s">
        <v>60</v>
      </c>
      <c r="E28" s="106" t="s">
        <v>58</v>
      </c>
      <c r="F28" s="107">
        <v>686808</v>
      </c>
      <c r="G28" s="108">
        <v>365000</v>
      </c>
      <c r="H28" s="106" t="s">
        <v>61</v>
      </c>
      <c r="I28" s="106" t="s">
        <v>87</v>
      </c>
      <c r="J28" s="109">
        <v>45566</v>
      </c>
    </row>
    <row r="29" spans="1:10" ht="14.4">
      <c r="A29" s="106" t="s">
        <v>62</v>
      </c>
      <c r="B29" s="106" t="s">
        <v>193</v>
      </c>
      <c r="C29" s="106" t="s">
        <v>70</v>
      </c>
      <c r="D29" s="106" t="s">
        <v>106</v>
      </c>
      <c r="E29" s="106" t="s">
        <v>58</v>
      </c>
      <c r="F29" s="107">
        <v>687102</v>
      </c>
      <c r="G29" s="108">
        <v>587486</v>
      </c>
      <c r="H29" s="106" t="s">
        <v>87</v>
      </c>
      <c r="I29" s="106" t="s">
        <v>87</v>
      </c>
      <c r="J29" s="109">
        <v>45574</v>
      </c>
    </row>
    <row r="30" spans="1:10" ht="14.4">
      <c r="A30" s="106" t="s">
        <v>62</v>
      </c>
      <c r="B30" s="106" t="s">
        <v>193</v>
      </c>
      <c r="C30" s="106" t="s">
        <v>104</v>
      </c>
      <c r="D30" s="106" t="s">
        <v>105</v>
      </c>
      <c r="E30" s="106" t="s">
        <v>66</v>
      </c>
      <c r="F30" s="107">
        <v>687400</v>
      </c>
      <c r="G30" s="108">
        <v>390000</v>
      </c>
      <c r="H30" s="106" t="s">
        <v>61</v>
      </c>
      <c r="I30" s="106" t="s">
        <v>87</v>
      </c>
      <c r="J30" s="109">
        <v>45583</v>
      </c>
    </row>
    <row r="31" spans="1:10" ht="14.4">
      <c r="A31" s="106" t="s">
        <v>62</v>
      </c>
      <c r="B31" s="106" t="s">
        <v>193</v>
      </c>
      <c r="C31" s="106" t="s">
        <v>70</v>
      </c>
      <c r="D31" s="106" t="s">
        <v>80</v>
      </c>
      <c r="E31" s="106" t="s">
        <v>75</v>
      </c>
      <c r="F31" s="107">
        <v>686849</v>
      </c>
      <c r="G31" s="108">
        <v>170777</v>
      </c>
      <c r="H31" s="106" t="s">
        <v>61</v>
      </c>
      <c r="I31" s="106" t="s">
        <v>87</v>
      </c>
      <c r="J31" s="109">
        <v>45567</v>
      </c>
    </row>
    <row r="32" spans="1:10" ht="14.4">
      <c r="A32" s="106" t="s">
        <v>62</v>
      </c>
      <c r="B32" s="106" t="s">
        <v>193</v>
      </c>
      <c r="C32" s="106" t="s">
        <v>101</v>
      </c>
      <c r="D32" s="106" t="s">
        <v>102</v>
      </c>
      <c r="E32" s="106" t="s">
        <v>66</v>
      </c>
      <c r="F32" s="107">
        <v>687047</v>
      </c>
      <c r="G32" s="108">
        <v>35000</v>
      </c>
      <c r="H32" s="106" t="s">
        <v>61</v>
      </c>
      <c r="I32" s="106" t="s">
        <v>87</v>
      </c>
      <c r="J32" s="109">
        <v>45573</v>
      </c>
    </row>
    <row r="33" spans="1:10" ht="14.4">
      <c r="A33" s="106" t="s">
        <v>62</v>
      </c>
      <c r="B33" s="106" t="s">
        <v>193</v>
      </c>
      <c r="C33" s="106" t="s">
        <v>89</v>
      </c>
      <c r="D33" s="106" t="s">
        <v>95</v>
      </c>
      <c r="E33" s="106" t="s">
        <v>58</v>
      </c>
      <c r="F33" s="107">
        <v>687025</v>
      </c>
      <c r="G33" s="108">
        <v>637000</v>
      </c>
      <c r="H33" s="106" t="s">
        <v>61</v>
      </c>
      <c r="I33" s="106" t="s">
        <v>87</v>
      </c>
      <c r="J33" s="109">
        <v>45572</v>
      </c>
    </row>
    <row r="34" spans="1:10" ht="14.4">
      <c r="A34" s="106" t="s">
        <v>62</v>
      </c>
      <c r="B34" s="106" t="s">
        <v>193</v>
      </c>
      <c r="C34" s="106" t="s">
        <v>76</v>
      </c>
      <c r="D34" s="106" t="s">
        <v>83</v>
      </c>
      <c r="E34" s="106" t="s">
        <v>66</v>
      </c>
      <c r="F34" s="107">
        <v>686894</v>
      </c>
      <c r="G34" s="108">
        <v>230000</v>
      </c>
      <c r="H34" s="106" t="s">
        <v>61</v>
      </c>
      <c r="I34" s="106" t="s">
        <v>87</v>
      </c>
      <c r="J34" s="109">
        <v>45568</v>
      </c>
    </row>
    <row r="35" spans="1:10" ht="14.4">
      <c r="A35" s="106" t="s">
        <v>62</v>
      </c>
      <c r="B35" s="106" t="s">
        <v>193</v>
      </c>
      <c r="C35" s="106" t="s">
        <v>63</v>
      </c>
      <c r="D35" s="106" t="s">
        <v>64</v>
      </c>
      <c r="E35" s="106" t="s">
        <v>58</v>
      </c>
      <c r="F35" s="107">
        <v>687356</v>
      </c>
      <c r="G35" s="108">
        <v>130000</v>
      </c>
      <c r="H35" s="106" t="s">
        <v>61</v>
      </c>
      <c r="I35" s="106" t="s">
        <v>87</v>
      </c>
      <c r="J35" s="109">
        <v>45582</v>
      </c>
    </row>
    <row r="36" spans="1:10" ht="14.4">
      <c r="A36" s="106" t="s">
        <v>62</v>
      </c>
      <c r="B36" s="106" t="s">
        <v>193</v>
      </c>
      <c r="C36" s="106" t="s">
        <v>63</v>
      </c>
      <c r="D36" s="106" t="s">
        <v>64</v>
      </c>
      <c r="E36" s="106" t="s">
        <v>58</v>
      </c>
      <c r="F36" s="107">
        <v>686898</v>
      </c>
      <c r="G36" s="108">
        <v>630000</v>
      </c>
      <c r="H36" s="106" t="s">
        <v>61</v>
      </c>
      <c r="I36" s="106" t="s">
        <v>87</v>
      </c>
      <c r="J36" s="109">
        <v>45568</v>
      </c>
    </row>
    <row r="37" spans="1:10" ht="14.4">
      <c r="A37" s="106" t="s">
        <v>62</v>
      </c>
      <c r="B37" s="106" t="s">
        <v>193</v>
      </c>
      <c r="C37" s="106" t="s">
        <v>76</v>
      </c>
      <c r="D37" s="106" t="s">
        <v>83</v>
      </c>
      <c r="E37" s="106" t="s">
        <v>66</v>
      </c>
      <c r="F37" s="107">
        <v>686944</v>
      </c>
      <c r="G37" s="108">
        <v>48000</v>
      </c>
      <c r="H37" s="106" t="s">
        <v>61</v>
      </c>
      <c r="I37" s="106" t="s">
        <v>87</v>
      </c>
      <c r="J37" s="109">
        <v>45568</v>
      </c>
    </row>
    <row r="38" spans="1:10" ht="14.4">
      <c r="A38" s="106" t="s">
        <v>62</v>
      </c>
      <c r="B38" s="106" t="s">
        <v>193</v>
      </c>
      <c r="C38" s="106" t="s">
        <v>63</v>
      </c>
      <c r="D38" s="106" t="s">
        <v>64</v>
      </c>
      <c r="E38" s="106" t="s">
        <v>58</v>
      </c>
      <c r="F38" s="107">
        <v>687869</v>
      </c>
      <c r="G38" s="108">
        <v>250000</v>
      </c>
      <c r="H38" s="106" t="s">
        <v>61</v>
      </c>
      <c r="I38" s="106" t="s">
        <v>87</v>
      </c>
      <c r="J38" s="109">
        <v>45596</v>
      </c>
    </row>
    <row r="39" spans="1:10" ht="14.4">
      <c r="A39" s="106" t="s">
        <v>62</v>
      </c>
      <c r="B39" s="106" t="s">
        <v>193</v>
      </c>
      <c r="C39" s="106" t="s">
        <v>63</v>
      </c>
      <c r="D39" s="106" t="s">
        <v>64</v>
      </c>
      <c r="E39" s="106" t="s">
        <v>58</v>
      </c>
      <c r="F39" s="107">
        <v>687051</v>
      </c>
      <c r="G39" s="108">
        <v>395000</v>
      </c>
      <c r="H39" s="106" t="s">
        <v>61</v>
      </c>
      <c r="I39" s="106" t="s">
        <v>87</v>
      </c>
      <c r="J39" s="109">
        <v>45573</v>
      </c>
    </row>
    <row r="40" spans="1:10" ht="14.4">
      <c r="A40" s="106" t="s">
        <v>62</v>
      </c>
      <c r="B40" s="106" t="s">
        <v>193</v>
      </c>
      <c r="C40" s="106" t="s">
        <v>63</v>
      </c>
      <c r="D40" s="106" t="s">
        <v>64</v>
      </c>
      <c r="E40" s="106" t="s">
        <v>58</v>
      </c>
      <c r="F40" s="107">
        <v>687872</v>
      </c>
      <c r="G40" s="108">
        <v>520000</v>
      </c>
      <c r="H40" s="106" t="s">
        <v>61</v>
      </c>
      <c r="I40" s="106" t="s">
        <v>87</v>
      </c>
      <c r="J40" s="109">
        <v>45596</v>
      </c>
    </row>
    <row r="41" spans="1:10" ht="14.4">
      <c r="A41" s="106" t="s">
        <v>62</v>
      </c>
      <c r="B41" s="106" t="s">
        <v>193</v>
      </c>
      <c r="C41" s="106" t="s">
        <v>70</v>
      </c>
      <c r="D41" s="106" t="s">
        <v>91</v>
      </c>
      <c r="E41" s="106" t="s">
        <v>58</v>
      </c>
      <c r="F41" s="107">
        <v>686932</v>
      </c>
      <c r="G41" s="108">
        <v>350000</v>
      </c>
      <c r="H41" s="106" t="s">
        <v>61</v>
      </c>
      <c r="I41" s="106" t="s">
        <v>87</v>
      </c>
      <c r="J41" s="109">
        <v>45568</v>
      </c>
    </row>
    <row r="42" spans="1:10" ht="14.4">
      <c r="A42" s="106" t="s">
        <v>62</v>
      </c>
      <c r="B42" s="106" t="s">
        <v>193</v>
      </c>
      <c r="C42" s="106" t="s">
        <v>63</v>
      </c>
      <c r="D42" s="106" t="s">
        <v>64</v>
      </c>
      <c r="E42" s="106" t="s">
        <v>66</v>
      </c>
      <c r="F42" s="107">
        <v>687880</v>
      </c>
      <c r="G42" s="108">
        <v>100000</v>
      </c>
      <c r="H42" s="106" t="s">
        <v>61</v>
      </c>
      <c r="I42" s="106" t="s">
        <v>87</v>
      </c>
      <c r="J42" s="109">
        <v>45596</v>
      </c>
    </row>
    <row r="43" spans="1:10" ht="14.4">
      <c r="A43" s="106" t="s">
        <v>62</v>
      </c>
      <c r="B43" s="106" t="s">
        <v>193</v>
      </c>
      <c r="C43" s="106" t="s">
        <v>70</v>
      </c>
      <c r="D43" s="106" t="s">
        <v>91</v>
      </c>
      <c r="E43" s="106" t="s">
        <v>58</v>
      </c>
      <c r="F43" s="107">
        <v>687272</v>
      </c>
      <c r="G43" s="108">
        <v>375000</v>
      </c>
      <c r="H43" s="106" t="s">
        <v>61</v>
      </c>
      <c r="I43" s="106" t="s">
        <v>87</v>
      </c>
      <c r="J43" s="109">
        <v>45580</v>
      </c>
    </row>
    <row r="44" spans="1:10" ht="14.4">
      <c r="A44" s="106" t="s">
        <v>62</v>
      </c>
      <c r="B44" s="106" t="s">
        <v>193</v>
      </c>
      <c r="C44" s="106" t="s">
        <v>70</v>
      </c>
      <c r="D44" s="106" t="s">
        <v>106</v>
      </c>
      <c r="E44" s="106" t="s">
        <v>58</v>
      </c>
      <c r="F44" s="107">
        <v>687906</v>
      </c>
      <c r="G44" s="108">
        <v>418000</v>
      </c>
      <c r="H44" s="106" t="s">
        <v>87</v>
      </c>
      <c r="I44" s="106" t="s">
        <v>87</v>
      </c>
      <c r="J44" s="109">
        <v>45596</v>
      </c>
    </row>
    <row r="45" spans="1:10" ht="14.4">
      <c r="A45" s="106" t="s">
        <v>62</v>
      </c>
      <c r="B45" s="106" t="s">
        <v>193</v>
      </c>
      <c r="C45" s="106" t="s">
        <v>76</v>
      </c>
      <c r="D45" s="106" t="s">
        <v>83</v>
      </c>
      <c r="E45" s="106" t="s">
        <v>58</v>
      </c>
      <c r="F45" s="107">
        <v>687207</v>
      </c>
      <c r="G45" s="108">
        <v>404000</v>
      </c>
      <c r="H45" s="106" t="s">
        <v>61</v>
      </c>
      <c r="I45" s="106" t="s">
        <v>87</v>
      </c>
      <c r="J45" s="109">
        <v>45576</v>
      </c>
    </row>
    <row r="46" spans="1:10" ht="14.4">
      <c r="A46" s="106" t="s">
        <v>62</v>
      </c>
      <c r="B46" s="106" t="s">
        <v>193</v>
      </c>
      <c r="C46" s="106" t="s">
        <v>89</v>
      </c>
      <c r="D46" s="106" t="s">
        <v>95</v>
      </c>
      <c r="E46" s="106" t="s">
        <v>58</v>
      </c>
      <c r="F46" s="107">
        <v>686997</v>
      </c>
      <c r="G46" s="108">
        <v>525000</v>
      </c>
      <c r="H46" s="106" t="s">
        <v>61</v>
      </c>
      <c r="I46" s="106" t="s">
        <v>87</v>
      </c>
      <c r="J46" s="109">
        <v>45572</v>
      </c>
    </row>
    <row r="47" spans="1:10" ht="14.4">
      <c r="A47" s="106" t="s">
        <v>62</v>
      </c>
      <c r="B47" s="106" t="s">
        <v>193</v>
      </c>
      <c r="C47" s="106" t="s">
        <v>109</v>
      </c>
      <c r="D47" s="106" t="s">
        <v>110</v>
      </c>
      <c r="E47" s="106" t="s">
        <v>66</v>
      </c>
      <c r="F47" s="107">
        <v>687171</v>
      </c>
      <c r="G47" s="108">
        <v>1957500</v>
      </c>
      <c r="H47" s="106" t="s">
        <v>61</v>
      </c>
      <c r="I47" s="106" t="s">
        <v>87</v>
      </c>
      <c r="J47" s="109">
        <v>45575</v>
      </c>
    </row>
    <row r="48" spans="1:10" ht="14.4">
      <c r="A48" s="106" t="s">
        <v>62</v>
      </c>
      <c r="B48" s="106" t="s">
        <v>193</v>
      </c>
      <c r="C48" s="106" t="s">
        <v>63</v>
      </c>
      <c r="D48" s="106" t="s">
        <v>64</v>
      </c>
      <c r="E48" s="106" t="s">
        <v>66</v>
      </c>
      <c r="F48" s="107">
        <v>687094</v>
      </c>
      <c r="G48" s="108">
        <v>200000</v>
      </c>
      <c r="H48" s="106" t="s">
        <v>61</v>
      </c>
      <c r="I48" s="106" t="s">
        <v>87</v>
      </c>
      <c r="J48" s="109">
        <v>45574</v>
      </c>
    </row>
    <row r="49" spans="1:10" ht="14.4">
      <c r="A49" s="106" t="s">
        <v>62</v>
      </c>
      <c r="B49" s="106" t="s">
        <v>193</v>
      </c>
      <c r="C49" s="106" t="s">
        <v>63</v>
      </c>
      <c r="D49" s="106" t="s">
        <v>64</v>
      </c>
      <c r="E49" s="106" t="s">
        <v>58</v>
      </c>
      <c r="F49" s="107">
        <v>686812</v>
      </c>
      <c r="G49" s="108">
        <v>554000</v>
      </c>
      <c r="H49" s="106" t="s">
        <v>61</v>
      </c>
      <c r="I49" s="106" t="s">
        <v>87</v>
      </c>
      <c r="J49" s="109">
        <v>45566</v>
      </c>
    </row>
    <row r="50" spans="1:10" ht="14.4">
      <c r="A50" s="106" t="s">
        <v>62</v>
      </c>
      <c r="B50" s="106" t="s">
        <v>193</v>
      </c>
      <c r="C50" s="106" t="s">
        <v>63</v>
      </c>
      <c r="D50" s="106" t="s">
        <v>64</v>
      </c>
      <c r="E50" s="106" t="s">
        <v>58</v>
      </c>
      <c r="F50" s="107">
        <v>687898</v>
      </c>
      <c r="G50" s="108">
        <v>375000</v>
      </c>
      <c r="H50" s="106" t="s">
        <v>61</v>
      </c>
      <c r="I50" s="106" t="s">
        <v>87</v>
      </c>
      <c r="J50" s="109">
        <v>45596</v>
      </c>
    </row>
    <row r="51" spans="1:10" ht="14.4">
      <c r="A51" s="106" t="s">
        <v>62</v>
      </c>
      <c r="B51" s="106" t="s">
        <v>193</v>
      </c>
      <c r="C51" s="106" t="s">
        <v>76</v>
      </c>
      <c r="D51" s="106" t="s">
        <v>83</v>
      </c>
      <c r="E51" s="106" t="s">
        <v>58</v>
      </c>
      <c r="F51" s="107">
        <v>687654</v>
      </c>
      <c r="G51" s="108">
        <v>339900</v>
      </c>
      <c r="H51" s="106" t="s">
        <v>61</v>
      </c>
      <c r="I51" s="106" t="s">
        <v>87</v>
      </c>
      <c r="J51" s="109">
        <v>45589</v>
      </c>
    </row>
    <row r="52" spans="1:10" ht="14.4">
      <c r="A52" s="106" t="s">
        <v>62</v>
      </c>
      <c r="B52" s="106" t="s">
        <v>193</v>
      </c>
      <c r="C52" s="106" t="s">
        <v>63</v>
      </c>
      <c r="D52" s="106" t="s">
        <v>64</v>
      </c>
      <c r="E52" s="106" t="s">
        <v>66</v>
      </c>
      <c r="F52" s="107">
        <v>687109</v>
      </c>
      <c r="G52" s="108">
        <v>25000</v>
      </c>
      <c r="H52" s="106" t="s">
        <v>61</v>
      </c>
      <c r="I52" s="106" t="s">
        <v>87</v>
      </c>
      <c r="J52" s="109">
        <v>45574</v>
      </c>
    </row>
    <row r="53" spans="1:10" ht="14.4">
      <c r="A53" s="106" t="s">
        <v>62</v>
      </c>
      <c r="B53" s="106" t="s">
        <v>193</v>
      </c>
      <c r="C53" s="106" t="s">
        <v>70</v>
      </c>
      <c r="D53" s="106" t="s">
        <v>71</v>
      </c>
      <c r="E53" s="106" t="s">
        <v>66</v>
      </c>
      <c r="F53" s="107">
        <v>686822</v>
      </c>
      <c r="G53" s="108">
        <v>28000</v>
      </c>
      <c r="H53" s="106" t="s">
        <v>61</v>
      </c>
      <c r="I53" s="106" t="s">
        <v>87</v>
      </c>
      <c r="J53" s="109">
        <v>45566</v>
      </c>
    </row>
    <row r="54" spans="1:10" ht="14.4">
      <c r="A54" s="106" t="s">
        <v>62</v>
      </c>
      <c r="B54" s="106" t="s">
        <v>193</v>
      </c>
      <c r="C54" s="106" t="s">
        <v>70</v>
      </c>
      <c r="D54" s="106" t="s">
        <v>91</v>
      </c>
      <c r="E54" s="106" t="s">
        <v>58</v>
      </c>
      <c r="F54" s="107">
        <v>687112</v>
      </c>
      <c r="G54" s="108">
        <v>720000</v>
      </c>
      <c r="H54" s="106" t="s">
        <v>61</v>
      </c>
      <c r="I54" s="106" t="s">
        <v>87</v>
      </c>
      <c r="J54" s="109">
        <v>45574</v>
      </c>
    </row>
    <row r="55" spans="1:10" ht="14.4">
      <c r="A55" s="106" t="s">
        <v>62</v>
      </c>
      <c r="B55" s="106" t="s">
        <v>193</v>
      </c>
      <c r="C55" s="106" t="s">
        <v>76</v>
      </c>
      <c r="D55" s="106" t="s">
        <v>83</v>
      </c>
      <c r="E55" s="106" t="s">
        <v>66</v>
      </c>
      <c r="F55" s="107">
        <v>687626</v>
      </c>
      <c r="G55" s="108">
        <v>1000</v>
      </c>
      <c r="H55" s="106" t="s">
        <v>61</v>
      </c>
      <c r="I55" s="106" t="s">
        <v>87</v>
      </c>
      <c r="J55" s="109">
        <v>45588</v>
      </c>
    </row>
    <row r="56" spans="1:10" ht="14.4">
      <c r="A56" s="106" t="s">
        <v>62</v>
      </c>
      <c r="B56" s="106" t="s">
        <v>193</v>
      </c>
      <c r="C56" s="106" t="s">
        <v>89</v>
      </c>
      <c r="D56" s="106" t="s">
        <v>95</v>
      </c>
      <c r="E56" s="106" t="s">
        <v>66</v>
      </c>
      <c r="F56" s="107">
        <v>687756</v>
      </c>
      <c r="G56" s="108">
        <v>80000</v>
      </c>
      <c r="H56" s="106" t="s">
        <v>61</v>
      </c>
      <c r="I56" s="106" t="s">
        <v>87</v>
      </c>
      <c r="J56" s="109">
        <v>45593</v>
      </c>
    </row>
    <row r="57" spans="1:10" ht="14.4">
      <c r="A57" s="106" t="s">
        <v>62</v>
      </c>
      <c r="B57" s="106" t="s">
        <v>193</v>
      </c>
      <c r="C57" s="106" t="s">
        <v>70</v>
      </c>
      <c r="D57" s="106" t="s">
        <v>91</v>
      </c>
      <c r="E57" s="106" t="s">
        <v>58</v>
      </c>
      <c r="F57" s="107">
        <v>687603</v>
      </c>
      <c r="G57" s="108">
        <v>339000</v>
      </c>
      <c r="H57" s="106" t="s">
        <v>61</v>
      </c>
      <c r="I57" s="106" t="s">
        <v>87</v>
      </c>
      <c r="J57" s="109">
        <v>45588</v>
      </c>
    </row>
    <row r="58" spans="1:10" ht="14.4">
      <c r="A58" s="106" t="s">
        <v>62</v>
      </c>
      <c r="B58" s="106" t="s">
        <v>193</v>
      </c>
      <c r="C58" s="106" t="s">
        <v>70</v>
      </c>
      <c r="D58" s="106" t="s">
        <v>80</v>
      </c>
      <c r="E58" s="106" t="s">
        <v>66</v>
      </c>
      <c r="F58" s="107">
        <v>687414</v>
      </c>
      <c r="G58" s="108">
        <v>140000</v>
      </c>
      <c r="H58" s="106" t="s">
        <v>61</v>
      </c>
      <c r="I58" s="106" t="s">
        <v>87</v>
      </c>
      <c r="J58" s="109">
        <v>45583</v>
      </c>
    </row>
    <row r="59" spans="1:10" ht="14.4">
      <c r="A59" s="106" t="s">
        <v>62</v>
      </c>
      <c r="B59" s="106" t="s">
        <v>193</v>
      </c>
      <c r="C59" s="106" t="s">
        <v>63</v>
      </c>
      <c r="D59" s="106" t="s">
        <v>64</v>
      </c>
      <c r="E59" s="106" t="s">
        <v>66</v>
      </c>
      <c r="F59" s="107">
        <v>687571</v>
      </c>
      <c r="G59" s="108">
        <v>25000</v>
      </c>
      <c r="H59" s="106" t="s">
        <v>61</v>
      </c>
      <c r="I59" s="106" t="s">
        <v>87</v>
      </c>
      <c r="J59" s="109">
        <v>45587</v>
      </c>
    </row>
    <row r="60" spans="1:10" ht="14.4">
      <c r="A60" s="106" t="s">
        <v>62</v>
      </c>
      <c r="B60" s="106" t="s">
        <v>193</v>
      </c>
      <c r="C60" s="106" t="s">
        <v>109</v>
      </c>
      <c r="D60" s="106" t="s">
        <v>110</v>
      </c>
      <c r="E60" s="106" t="s">
        <v>58</v>
      </c>
      <c r="F60" s="107">
        <v>687136</v>
      </c>
      <c r="G60" s="108">
        <v>315000</v>
      </c>
      <c r="H60" s="106" t="s">
        <v>61</v>
      </c>
      <c r="I60" s="106" t="s">
        <v>87</v>
      </c>
      <c r="J60" s="109">
        <v>45575</v>
      </c>
    </row>
    <row r="61" spans="1:10" ht="14.4">
      <c r="A61" s="106" t="s">
        <v>62</v>
      </c>
      <c r="B61" s="106" t="s">
        <v>193</v>
      </c>
      <c r="C61" s="106" t="s">
        <v>104</v>
      </c>
      <c r="D61" s="106" t="s">
        <v>105</v>
      </c>
      <c r="E61" s="106" t="s">
        <v>58</v>
      </c>
      <c r="F61" s="107">
        <v>687076</v>
      </c>
      <c r="G61" s="108">
        <v>370000</v>
      </c>
      <c r="H61" s="106" t="s">
        <v>61</v>
      </c>
      <c r="I61" s="106" t="s">
        <v>87</v>
      </c>
      <c r="J61" s="109">
        <v>45573</v>
      </c>
    </row>
    <row r="62" spans="1:10" ht="14.4">
      <c r="A62" s="106" t="s">
        <v>62</v>
      </c>
      <c r="B62" s="106" t="s">
        <v>193</v>
      </c>
      <c r="C62" s="106" t="s">
        <v>76</v>
      </c>
      <c r="D62" s="106" t="s">
        <v>83</v>
      </c>
      <c r="E62" s="106" t="s">
        <v>58</v>
      </c>
      <c r="F62" s="107">
        <v>687502</v>
      </c>
      <c r="G62" s="108">
        <v>375000</v>
      </c>
      <c r="H62" s="106" t="s">
        <v>61</v>
      </c>
      <c r="I62" s="106" t="s">
        <v>87</v>
      </c>
      <c r="J62" s="109">
        <v>45586</v>
      </c>
    </row>
    <row r="63" spans="1:10" ht="14.4">
      <c r="A63" s="106" t="s">
        <v>62</v>
      </c>
      <c r="B63" s="106" t="s">
        <v>193</v>
      </c>
      <c r="C63" s="106" t="s">
        <v>122</v>
      </c>
      <c r="D63" s="106" t="s">
        <v>123</v>
      </c>
      <c r="E63" s="106" t="s">
        <v>58</v>
      </c>
      <c r="F63" s="107">
        <v>687434</v>
      </c>
      <c r="G63" s="108">
        <v>440000</v>
      </c>
      <c r="H63" s="106" t="s">
        <v>61</v>
      </c>
      <c r="I63" s="106" t="s">
        <v>87</v>
      </c>
      <c r="J63" s="109">
        <v>45583</v>
      </c>
    </row>
    <row r="64" spans="1:10" ht="14.4">
      <c r="A64" s="106" t="s">
        <v>62</v>
      </c>
      <c r="B64" s="106" t="s">
        <v>193</v>
      </c>
      <c r="C64" s="106" t="s">
        <v>76</v>
      </c>
      <c r="D64" s="106" t="s">
        <v>83</v>
      </c>
      <c r="E64" s="106" t="s">
        <v>58</v>
      </c>
      <c r="F64" s="107">
        <v>687431</v>
      </c>
      <c r="G64" s="108">
        <v>405000</v>
      </c>
      <c r="H64" s="106" t="s">
        <v>61</v>
      </c>
      <c r="I64" s="106" t="s">
        <v>87</v>
      </c>
      <c r="J64" s="109">
        <v>45583</v>
      </c>
    </row>
    <row r="65" spans="1:10" ht="14.4">
      <c r="A65" s="106" t="s">
        <v>62</v>
      </c>
      <c r="B65" s="106" t="s">
        <v>193</v>
      </c>
      <c r="C65" s="106" t="s">
        <v>70</v>
      </c>
      <c r="D65" s="106" t="s">
        <v>80</v>
      </c>
      <c r="E65" s="106" t="s">
        <v>129</v>
      </c>
      <c r="F65" s="107">
        <v>687768</v>
      </c>
      <c r="G65" s="108">
        <v>850000</v>
      </c>
      <c r="H65" s="106" t="s">
        <v>61</v>
      </c>
      <c r="I65" s="106" t="s">
        <v>87</v>
      </c>
      <c r="J65" s="109">
        <v>45594</v>
      </c>
    </row>
    <row r="66" spans="1:10" ht="14.4">
      <c r="A66" s="106" t="s">
        <v>62</v>
      </c>
      <c r="B66" s="106" t="s">
        <v>193</v>
      </c>
      <c r="C66" s="106" t="s">
        <v>109</v>
      </c>
      <c r="D66" s="106" t="s">
        <v>110</v>
      </c>
      <c r="E66" s="106" t="s">
        <v>120</v>
      </c>
      <c r="F66" s="107">
        <v>687312</v>
      </c>
      <c r="G66" s="108">
        <v>440000</v>
      </c>
      <c r="H66" s="106" t="s">
        <v>61</v>
      </c>
      <c r="I66" s="106" t="s">
        <v>87</v>
      </c>
      <c r="J66" s="109">
        <v>45581</v>
      </c>
    </row>
    <row r="67" spans="1:10" ht="14.4">
      <c r="A67" s="106" t="s">
        <v>62</v>
      </c>
      <c r="B67" s="106" t="s">
        <v>193</v>
      </c>
      <c r="C67" s="106" t="s">
        <v>70</v>
      </c>
      <c r="D67" s="106" t="s">
        <v>124</v>
      </c>
      <c r="E67" s="106" t="s">
        <v>58</v>
      </c>
      <c r="F67" s="107">
        <v>687606</v>
      </c>
      <c r="G67" s="108">
        <v>450000</v>
      </c>
      <c r="H67" s="106" t="s">
        <v>61</v>
      </c>
      <c r="I67" s="106" t="s">
        <v>87</v>
      </c>
      <c r="J67" s="109">
        <v>45588</v>
      </c>
    </row>
    <row r="68" spans="1:10" ht="14.4">
      <c r="A68" s="106" t="s">
        <v>84</v>
      </c>
      <c r="B68" s="106" t="s">
        <v>194</v>
      </c>
      <c r="C68" s="106" t="s">
        <v>85</v>
      </c>
      <c r="D68" s="106" t="s">
        <v>86</v>
      </c>
      <c r="E68" s="106" t="s">
        <v>58</v>
      </c>
      <c r="F68" s="107">
        <v>687887</v>
      </c>
      <c r="G68" s="108">
        <v>315000</v>
      </c>
      <c r="H68" s="106" t="s">
        <v>61</v>
      </c>
      <c r="I68" s="106" t="s">
        <v>87</v>
      </c>
      <c r="J68" s="109">
        <v>45596</v>
      </c>
    </row>
    <row r="69" spans="1:10" ht="14.4">
      <c r="A69" s="106" t="s">
        <v>84</v>
      </c>
      <c r="B69" s="106" t="s">
        <v>194</v>
      </c>
      <c r="C69" s="106" t="s">
        <v>85</v>
      </c>
      <c r="D69" s="106" t="s">
        <v>86</v>
      </c>
      <c r="E69" s="106" t="s">
        <v>58</v>
      </c>
      <c r="F69" s="107">
        <v>686909</v>
      </c>
      <c r="G69" s="108">
        <v>375000</v>
      </c>
      <c r="H69" s="106" t="s">
        <v>61</v>
      </c>
      <c r="I69" s="106" t="s">
        <v>87</v>
      </c>
      <c r="J69" s="109">
        <v>45568</v>
      </c>
    </row>
    <row r="70" spans="1:10" ht="14.4">
      <c r="A70" s="106" t="s">
        <v>84</v>
      </c>
      <c r="B70" s="106" t="s">
        <v>194</v>
      </c>
      <c r="C70" s="106" t="s">
        <v>85</v>
      </c>
      <c r="D70" s="106" t="s">
        <v>86</v>
      </c>
      <c r="E70" s="106" t="s">
        <v>75</v>
      </c>
      <c r="F70" s="107">
        <v>687783</v>
      </c>
      <c r="G70" s="108">
        <v>355000</v>
      </c>
      <c r="H70" s="106" t="s">
        <v>61</v>
      </c>
      <c r="I70" s="106" t="s">
        <v>87</v>
      </c>
      <c r="J70" s="109">
        <v>45594</v>
      </c>
    </row>
    <row r="71" spans="1:10" ht="14.4">
      <c r="A71" s="106" t="s">
        <v>72</v>
      </c>
      <c r="B71" s="106" t="s">
        <v>195</v>
      </c>
      <c r="C71" s="106" t="s">
        <v>78</v>
      </c>
      <c r="D71" s="106" t="s">
        <v>79</v>
      </c>
      <c r="E71" s="106" t="s">
        <v>75</v>
      </c>
      <c r="F71" s="107">
        <v>687884</v>
      </c>
      <c r="G71" s="108">
        <v>240000</v>
      </c>
      <c r="H71" s="106" t="s">
        <v>61</v>
      </c>
      <c r="I71" s="106" t="s">
        <v>87</v>
      </c>
      <c r="J71" s="109">
        <v>45596</v>
      </c>
    </row>
    <row r="72" spans="1:10" ht="14.4">
      <c r="A72" s="106" t="s">
        <v>72</v>
      </c>
      <c r="B72" s="106" t="s">
        <v>195</v>
      </c>
      <c r="C72" s="106" t="s">
        <v>59</v>
      </c>
      <c r="D72" s="106" t="s">
        <v>73</v>
      </c>
      <c r="E72" s="106" t="s">
        <v>58</v>
      </c>
      <c r="F72" s="107">
        <v>686825</v>
      </c>
      <c r="G72" s="108">
        <v>140500</v>
      </c>
      <c r="H72" s="106" t="s">
        <v>61</v>
      </c>
      <c r="I72" s="106" t="s">
        <v>87</v>
      </c>
      <c r="J72" s="109">
        <v>45566</v>
      </c>
    </row>
    <row r="73" spans="1:10" ht="14.4">
      <c r="A73" s="106" t="s">
        <v>72</v>
      </c>
      <c r="B73" s="106" t="s">
        <v>195</v>
      </c>
      <c r="C73" s="106" t="s">
        <v>59</v>
      </c>
      <c r="D73" s="106" t="s">
        <v>73</v>
      </c>
      <c r="E73" s="106" t="s">
        <v>58</v>
      </c>
      <c r="F73" s="107">
        <v>686827</v>
      </c>
      <c r="G73" s="108">
        <v>335000</v>
      </c>
      <c r="H73" s="106" t="s">
        <v>61</v>
      </c>
      <c r="I73" s="106" t="s">
        <v>87</v>
      </c>
      <c r="J73" s="109">
        <v>45566</v>
      </c>
    </row>
    <row r="74" spans="1:10" ht="14.4">
      <c r="A74" s="106" t="s">
        <v>72</v>
      </c>
      <c r="B74" s="106" t="s">
        <v>195</v>
      </c>
      <c r="C74" s="106" t="s">
        <v>59</v>
      </c>
      <c r="D74" s="106" t="s">
        <v>73</v>
      </c>
      <c r="E74" s="106" t="s">
        <v>75</v>
      </c>
      <c r="F74" s="107">
        <v>686829</v>
      </c>
      <c r="G74" s="108">
        <v>334900</v>
      </c>
      <c r="H74" s="106" t="s">
        <v>61</v>
      </c>
      <c r="I74" s="106" t="s">
        <v>87</v>
      </c>
      <c r="J74" s="109">
        <v>45566</v>
      </c>
    </row>
    <row r="75" spans="1:10" ht="14.4">
      <c r="A75" s="106" t="s">
        <v>72</v>
      </c>
      <c r="B75" s="106" t="s">
        <v>195</v>
      </c>
      <c r="C75" s="106" t="s">
        <v>59</v>
      </c>
      <c r="D75" s="106" t="s">
        <v>73</v>
      </c>
      <c r="E75" s="106" t="s">
        <v>75</v>
      </c>
      <c r="F75" s="107">
        <v>686831</v>
      </c>
      <c r="G75" s="108">
        <v>349900</v>
      </c>
      <c r="H75" s="106" t="s">
        <v>61</v>
      </c>
      <c r="I75" s="106" t="s">
        <v>87</v>
      </c>
      <c r="J75" s="109">
        <v>45566</v>
      </c>
    </row>
    <row r="76" spans="1:10" ht="14.4">
      <c r="A76" s="106" t="s">
        <v>72</v>
      </c>
      <c r="B76" s="106" t="s">
        <v>195</v>
      </c>
      <c r="C76" s="106" t="s">
        <v>59</v>
      </c>
      <c r="D76" s="106" t="s">
        <v>73</v>
      </c>
      <c r="E76" s="106" t="s">
        <v>75</v>
      </c>
      <c r="F76" s="107">
        <v>687066</v>
      </c>
      <c r="G76" s="108">
        <v>350000</v>
      </c>
      <c r="H76" s="106" t="s">
        <v>61</v>
      </c>
      <c r="I76" s="106" t="s">
        <v>87</v>
      </c>
      <c r="J76" s="109">
        <v>45573</v>
      </c>
    </row>
    <row r="77" spans="1:10" ht="14.4">
      <c r="A77" s="106" t="s">
        <v>72</v>
      </c>
      <c r="B77" s="106" t="s">
        <v>195</v>
      </c>
      <c r="C77" s="106" t="s">
        <v>76</v>
      </c>
      <c r="D77" s="106" t="s">
        <v>77</v>
      </c>
      <c r="E77" s="106" t="s">
        <v>58</v>
      </c>
      <c r="F77" s="107">
        <v>687852</v>
      </c>
      <c r="G77" s="108">
        <v>329900</v>
      </c>
      <c r="H77" s="106" t="s">
        <v>61</v>
      </c>
      <c r="I77" s="106" t="s">
        <v>87</v>
      </c>
      <c r="J77" s="109">
        <v>45596</v>
      </c>
    </row>
    <row r="78" spans="1:10" ht="14.4">
      <c r="A78" s="106" t="s">
        <v>72</v>
      </c>
      <c r="B78" s="106" t="s">
        <v>195</v>
      </c>
      <c r="C78" s="106" t="s">
        <v>78</v>
      </c>
      <c r="D78" s="106" t="s">
        <v>79</v>
      </c>
      <c r="E78" s="106" t="s">
        <v>58</v>
      </c>
      <c r="F78" s="107">
        <v>686913</v>
      </c>
      <c r="G78" s="108">
        <v>300000</v>
      </c>
      <c r="H78" s="106" t="s">
        <v>61</v>
      </c>
      <c r="I78" s="106" t="s">
        <v>87</v>
      </c>
      <c r="J78" s="109">
        <v>45568</v>
      </c>
    </row>
    <row r="79" spans="1:10" ht="14.4">
      <c r="A79" s="106" t="s">
        <v>72</v>
      </c>
      <c r="B79" s="106" t="s">
        <v>195</v>
      </c>
      <c r="C79" s="106" t="s">
        <v>78</v>
      </c>
      <c r="D79" s="106" t="s">
        <v>79</v>
      </c>
      <c r="E79" s="106" t="s">
        <v>66</v>
      </c>
      <c r="F79" s="107">
        <v>686844</v>
      </c>
      <c r="G79" s="108">
        <v>18000</v>
      </c>
      <c r="H79" s="106" t="s">
        <v>61</v>
      </c>
      <c r="I79" s="106" t="s">
        <v>87</v>
      </c>
      <c r="J79" s="109">
        <v>45567</v>
      </c>
    </row>
    <row r="80" spans="1:10" ht="14.4">
      <c r="A80" s="106" t="s">
        <v>72</v>
      </c>
      <c r="B80" s="106" t="s">
        <v>195</v>
      </c>
      <c r="C80" s="106" t="s">
        <v>63</v>
      </c>
      <c r="D80" s="106" t="s">
        <v>92</v>
      </c>
      <c r="E80" s="106" t="s">
        <v>66</v>
      </c>
      <c r="F80" s="107">
        <v>686953</v>
      </c>
      <c r="G80" s="108">
        <v>7625000</v>
      </c>
      <c r="H80" s="106" t="s">
        <v>61</v>
      </c>
      <c r="I80" s="106" t="s">
        <v>87</v>
      </c>
      <c r="J80" s="109">
        <v>45568</v>
      </c>
    </row>
    <row r="81" spans="1:10" ht="14.4">
      <c r="A81" s="106" t="s">
        <v>72</v>
      </c>
      <c r="B81" s="106" t="s">
        <v>195</v>
      </c>
      <c r="C81" s="106" t="s">
        <v>76</v>
      </c>
      <c r="D81" s="106" t="s">
        <v>77</v>
      </c>
      <c r="E81" s="106" t="s">
        <v>58</v>
      </c>
      <c r="F81" s="107">
        <v>687032</v>
      </c>
      <c r="G81" s="108">
        <v>430000</v>
      </c>
      <c r="H81" s="106" t="s">
        <v>61</v>
      </c>
      <c r="I81" s="106" t="s">
        <v>87</v>
      </c>
      <c r="J81" s="109">
        <v>45572</v>
      </c>
    </row>
    <row r="82" spans="1:10" ht="14.4">
      <c r="A82" s="106" t="s">
        <v>72</v>
      </c>
      <c r="B82" s="106" t="s">
        <v>195</v>
      </c>
      <c r="C82" s="106" t="s">
        <v>76</v>
      </c>
      <c r="D82" s="106" t="s">
        <v>77</v>
      </c>
      <c r="E82" s="106" t="s">
        <v>58</v>
      </c>
      <c r="F82" s="107">
        <v>687157</v>
      </c>
      <c r="G82" s="108">
        <v>360000</v>
      </c>
      <c r="H82" s="106" t="s">
        <v>61</v>
      </c>
      <c r="I82" s="106" t="s">
        <v>87</v>
      </c>
      <c r="J82" s="109">
        <v>45575</v>
      </c>
    </row>
    <row r="83" spans="1:10" ht="14.4">
      <c r="A83" s="106" t="s">
        <v>72</v>
      </c>
      <c r="B83" s="106" t="s">
        <v>195</v>
      </c>
      <c r="C83" s="106" t="s">
        <v>76</v>
      </c>
      <c r="D83" s="106" t="s">
        <v>77</v>
      </c>
      <c r="E83" s="106" t="s">
        <v>58</v>
      </c>
      <c r="F83" s="107">
        <v>686923</v>
      </c>
      <c r="G83" s="108">
        <v>392400</v>
      </c>
      <c r="H83" s="106" t="s">
        <v>87</v>
      </c>
      <c r="I83" s="106" t="s">
        <v>87</v>
      </c>
      <c r="J83" s="109">
        <v>45568</v>
      </c>
    </row>
    <row r="84" spans="1:10" ht="14.4">
      <c r="A84" s="106" t="s">
        <v>72</v>
      </c>
      <c r="B84" s="106" t="s">
        <v>195</v>
      </c>
      <c r="C84" s="106" t="s">
        <v>59</v>
      </c>
      <c r="D84" s="106" t="s">
        <v>73</v>
      </c>
      <c r="E84" s="106" t="s">
        <v>58</v>
      </c>
      <c r="F84" s="107">
        <v>686935</v>
      </c>
      <c r="G84" s="108">
        <v>342500</v>
      </c>
      <c r="H84" s="106" t="s">
        <v>61</v>
      </c>
      <c r="I84" s="106" t="s">
        <v>87</v>
      </c>
      <c r="J84" s="109">
        <v>45568</v>
      </c>
    </row>
    <row r="85" spans="1:10" ht="14.4">
      <c r="A85" s="106" t="s">
        <v>72</v>
      </c>
      <c r="B85" s="106" t="s">
        <v>195</v>
      </c>
      <c r="C85" s="106" t="s">
        <v>59</v>
      </c>
      <c r="D85" s="106" t="s">
        <v>73</v>
      </c>
      <c r="E85" s="106" t="s">
        <v>75</v>
      </c>
      <c r="F85" s="107">
        <v>686939</v>
      </c>
      <c r="G85" s="108">
        <v>270000</v>
      </c>
      <c r="H85" s="106" t="s">
        <v>61</v>
      </c>
      <c r="I85" s="106" t="s">
        <v>87</v>
      </c>
      <c r="J85" s="109">
        <v>45568</v>
      </c>
    </row>
    <row r="86" spans="1:10" ht="14.4">
      <c r="A86" s="106" t="s">
        <v>72</v>
      </c>
      <c r="B86" s="106" t="s">
        <v>195</v>
      </c>
      <c r="C86" s="106" t="s">
        <v>78</v>
      </c>
      <c r="D86" s="106" t="s">
        <v>79</v>
      </c>
      <c r="E86" s="106" t="s">
        <v>66</v>
      </c>
      <c r="F86" s="107">
        <v>686942</v>
      </c>
      <c r="G86" s="108">
        <v>22000</v>
      </c>
      <c r="H86" s="106" t="s">
        <v>61</v>
      </c>
      <c r="I86" s="106" t="s">
        <v>87</v>
      </c>
      <c r="J86" s="109">
        <v>45568</v>
      </c>
    </row>
    <row r="87" spans="1:10" ht="14.4">
      <c r="A87" s="106" t="s">
        <v>72</v>
      </c>
      <c r="B87" s="106" t="s">
        <v>195</v>
      </c>
      <c r="C87" s="106" t="s">
        <v>76</v>
      </c>
      <c r="D87" s="106" t="s">
        <v>77</v>
      </c>
      <c r="E87" s="106" t="s">
        <v>66</v>
      </c>
      <c r="F87" s="107">
        <v>686840</v>
      </c>
      <c r="G87" s="108">
        <v>59000</v>
      </c>
      <c r="H87" s="106" t="s">
        <v>61</v>
      </c>
      <c r="I87" s="106" t="s">
        <v>87</v>
      </c>
      <c r="J87" s="109">
        <v>45567</v>
      </c>
    </row>
    <row r="88" spans="1:10" ht="14.4">
      <c r="A88" s="106" t="s">
        <v>72</v>
      </c>
      <c r="B88" s="106" t="s">
        <v>195</v>
      </c>
      <c r="C88" s="106" t="s">
        <v>59</v>
      </c>
      <c r="D88" s="106" t="s">
        <v>73</v>
      </c>
      <c r="E88" s="106" t="s">
        <v>58</v>
      </c>
      <c r="F88" s="107">
        <v>687335</v>
      </c>
      <c r="G88" s="108">
        <v>275000</v>
      </c>
      <c r="H88" s="106" t="s">
        <v>61</v>
      </c>
      <c r="I88" s="106" t="s">
        <v>87</v>
      </c>
      <c r="J88" s="109">
        <v>45581</v>
      </c>
    </row>
    <row r="89" spans="1:10" ht="14.4">
      <c r="A89" s="106" t="s">
        <v>72</v>
      </c>
      <c r="B89" s="106" t="s">
        <v>195</v>
      </c>
      <c r="C89" s="106" t="s">
        <v>76</v>
      </c>
      <c r="D89" s="106" t="s">
        <v>77</v>
      </c>
      <c r="E89" s="106" t="s">
        <v>58</v>
      </c>
      <c r="F89" s="107">
        <v>687815</v>
      </c>
      <c r="G89" s="108">
        <v>315000</v>
      </c>
      <c r="H89" s="106" t="s">
        <v>61</v>
      </c>
      <c r="I89" s="106" t="s">
        <v>87</v>
      </c>
      <c r="J89" s="109">
        <v>45595</v>
      </c>
    </row>
    <row r="90" spans="1:10" ht="14.4">
      <c r="A90" s="106" t="s">
        <v>72</v>
      </c>
      <c r="B90" s="106" t="s">
        <v>195</v>
      </c>
      <c r="C90" s="106" t="s">
        <v>89</v>
      </c>
      <c r="D90" s="106" t="s">
        <v>108</v>
      </c>
      <c r="E90" s="106" t="s">
        <v>58</v>
      </c>
      <c r="F90" s="107">
        <v>687804</v>
      </c>
      <c r="G90" s="108">
        <v>394900</v>
      </c>
      <c r="H90" s="106" t="s">
        <v>61</v>
      </c>
      <c r="I90" s="106" t="s">
        <v>87</v>
      </c>
      <c r="J90" s="109">
        <v>45594</v>
      </c>
    </row>
    <row r="91" spans="1:10" ht="14.4">
      <c r="A91" s="106" t="s">
        <v>72</v>
      </c>
      <c r="B91" s="106" t="s">
        <v>195</v>
      </c>
      <c r="C91" s="106" t="s">
        <v>89</v>
      </c>
      <c r="D91" s="106" t="s">
        <v>108</v>
      </c>
      <c r="E91" s="106" t="s">
        <v>58</v>
      </c>
      <c r="F91" s="107">
        <v>687123</v>
      </c>
      <c r="G91" s="108">
        <v>420000</v>
      </c>
      <c r="H91" s="106" t="s">
        <v>61</v>
      </c>
      <c r="I91" s="106" t="s">
        <v>87</v>
      </c>
      <c r="J91" s="109">
        <v>45574</v>
      </c>
    </row>
    <row r="92" spans="1:10" ht="14.4">
      <c r="A92" s="106" t="s">
        <v>72</v>
      </c>
      <c r="B92" s="106" t="s">
        <v>195</v>
      </c>
      <c r="C92" s="106" t="s">
        <v>59</v>
      </c>
      <c r="D92" s="106" t="s">
        <v>73</v>
      </c>
      <c r="E92" s="106" t="s">
        <v>58</v>
      </c>
      <c r="F92" s="107">
        <v>687282</v>
      </c>
      <c r="G92" s="108">
        <v>392000</v>
      </c>
      <c r="H92" s="106" t="s">
        <v>61</v>
      </c>
      <c r="I92" s="106" t="s">
        <v>87</v>
      </c>
      <c r="J92" s="109">
        <v>45580</v>
      </c>
    </row>
    <row r="93" spans="1:10" ht="14.4">
      <c r="A93" s="106" t="s">
        <v>72</v>
      </c>
      <c r="B93" s="106" t="s">
        <v>195</v>
      </c>
      <c r="C93" s="106" t="s">
        <v>59</v>
      </c>
      <c r="D93" s="106" t="s">
        <v>73</v>
      </c>
      <c r="E93" s="106" t="s">
        <v>58</v>
      </c>
      <c r="F93" s="107">
        <v>687151</v>
      </c>
      <c r="G93" s="108">
        <v>251000</v>
      </c>
      <c r="H93" s="106" t="s">
        <v>61</v>
      </c>
      <c r="I93" s="106" t="s">
        <v>87</v>
      </c>
      <c r="J93" s="109">
        <v>45575</v>
      </c>
    </row>
    <row r="94" spans="1:10" ht="14.4">
      <c r="A94" s="106" t="s">
        <v>72</v>
      </c>
      <c r="B94" s="106" t="s">
        <v>195</v>
      </c>
      <c r="C94" s="106" t="s">
        <v>76</v>
      </c>
      <c r="D94" s="106" t="s">
        <v>77</v>
      </c>
      <c r="E94" s="106" t="s">
        <v>58</v>
      </c>
      <c r="F94" s="107">
        <v>687832</v>
      </c>
      <c r="G94" s="108">
        <v>485000</v>
      </c>
      <c r="H94" s="106" t="s">
        <v>61</v>
      </c>
      <c r="I94" s="106" t="s">
        <v>87</v>
      </c>
      <c r="J94" s="109">
        <v>45595</v>
      </c>
    </row>
    <row r="95" spans="1:10" ht="14.4">
      <c r="A95" s="106" t="s">
        <v>72</v>
      </c>
      <c r="B95" s="106" t="s">
        <v>195</v>
      </c>
      <c r="C95" s="106" t="s">
        <v>76</v>
      </c>
      <c r="D95" s="106" t="s">
        <v>77</v>
      </c>
      <c r="E95" s="106" t="s">
        <v>75</v>
      </c>
      <c r="F95" s="107">
        <v>687309</v>
      </c>
      <c r="G95" s="108">
        <v>390000</v>
      </c>
      <c r="H95" s="106" t="s">
        <v>61</v>
      </c>
      <c r="I95" s="106" t="s">
        <v>87</v>
      </c>
      <c r="J95" s="109">
        <v>45581</v>
      </c>
    </row>
    <row r="96" spans="1:10" ht="14.4">
      <c r="A96" s="106" t="s">
        <v>72</v>
      </c>
      <c r="B96" s="106" t="s">
        <v>195</v>
      </c>
      <c r="C96" s="106" t="s">
        <v>89</v>
      </c>
      <c r="D96" s="106" t="s">
        <v>108</v>
      </c>
      <c r="E96" s="106" t="s">
        <v>129</v>
      </c>
      <c r="F96" s="107">
        <v>687793</v>
      </c>
      <c r="G96" s="108">
        <v>895000</v>
      </c>
      <c r="H96" s="106" t="s">
        <v>61</v>
      </c>
      <c r="I96" s="106" t="s">
        <v>87</v>
      </c>
      <c r="J96" s="109">
        <v>45594</v>
      </c>
    </row>
    <row r="97" spans="1:10" ht="14.4">
      <c r="A97" s="106" t="s">
        <v>72</v>
      </c>
      <c r="B97" s="106" t="s">
        <v>195</v>
      </c>
      <c r="C97" s="106" t="s">
        <v>85</v>
      </c>
      <c r="D97" s="106" t="s">
        <v>114</v>
      </c>
      <c r="E97" s="106" t="s">
        <v>58</v>
      </c>
      <c r="F97" s="107">
        <v>687369</v>
      </c>
      <c r="G97" s="108">
        <v>565000</v>
      </c>
      <c r="H97" s="106" t="s">
        <v>61</v>
      </c>
      <c r="I97" s="106" t="s">
        <v>87</v>
      </c>
      <c r="J97" s="109">
        <v>45582</v>
      </c>
    </row>
    <row r="98" spans="1:10" ht="14.4">
      <c r="A98" s="106" t="s">
        <v>72</v>
      </c>
      <c r="B98" s="106" t="s">
        <v>195</v>
      </c>
      <c r="C98" s="106" t="s">
        <v>76</v>
      </c>
      <c r="D98" s="106" t="s">
        <v>77</v>
      </c>
      <c r="E98" s="106" t="s">
        <v>58</v>
      </c>
      <c r="F98" s="107">
        <v>687782</v>
      </c>
      <c r="G98" s="108">
        <v>210000</v>
      </c>
      <c r="H98" s="106" t="s">
        <v>61</v>
      </c>
      <c r="I98" s="106" t="s">
        <v>87</v>
      </c>
      <c r="J98" s="109">
        <v>45594</v>
      </c>
    </row>
    <row r="99" spans="1:10" ht="14.4">
      <c r="A99" s="106" t="s">
        <v>72</v>
      </c>
      <c r="B99" s="106" t="s">
        <v>195</v>
      </c>
      <c r="C99" s="106" t="s">
        <v>78</v>
      </c>
      <c r="D99" s="106" t="s">
        <v>79</v>
      </c>
      <c r="E99" s="106" t="s">
        <v>75</v>
      </c>
      <c r="F99" s="107">
        <v>687386</v>
      </c>
      <c r="G99" s="108">
        <v>335000</v>
      </c>
      <c r="H99" s="106" t="s">
        <v>61</v>
      </c>
      <c r="I99" s="106" t="s">
        <v>87</v>
      </c>
      <c r="J99" s="109">
        <v>45582</v>
      </c>
    </row>
    <row r="100" spans="1:10" ht="14.4">
      <c r="A100" s="106" t="s">
        <v>72</v>
      </c>
      <c r="B100" s="106" t="s">
        <v>195</v>
      </c>
      <c r="C100" s="106" t="s">
        <v>85</v>
      </c>
      <c r="D100" s="106" t="s">
        <v>114</v>
      </c>
      <c r="E100" s="106" t="s">
        <v>58</v>
      </c>
      <c r="F100" s="107">
        <v>687409</v>
      </c>
      <c r="G100" s="108">
        <v>380000</v>
      </c>
      <c r="H100" s="106" t="s">
        <v>61</v>
      </c>
      <c r="I100" s="106" t="s">
        <v>87</v>
      </c>
      <c r="J100" s="109">
        <v>45583</v>
      </c>
    </row>
    <row r="101" spans="1:10" ht="14.4">
      <c r="A101" s="106" t="s">
        <v>72</v>
      </c>
      <c r="B101" s="106" t="s">
        <v>195</v>
      </c>
      <c r="C101" s="106" t="s">
        <v>59</v>
      </c>
      <c r="D101" s="106" t="s">
        <v>92</v>
      </c>
      <c r="E101" s="106" t="s">
        <v>58</v>
      </c>
      <c r="F101" s="107">
        <v>687580</v>
      </c>
      <c r="G101" s="108">
        <v>415000</v>
      </c>
      <c r="H101" s="106" t="s">
        <v>61</v>
      </c>
      <c r="I101" s="106" t="s">
        <v>87</v>
      </c>
      <c r="J101" s="109">
        <v>45587</v>
      </c>
    </row>
    <row r="102" spans="1:10" ht="14.4">
      <c r="A102" s="106" t="s">
        <v>72</v>
      </c>
      <c r="B102" s="106" t="s">
        <v>195</v>
      </c>
      <c r="C102" s="106" t="s">
        <v>59</v>
      </c>
      <c r="D102" s="106" t="s">
        <v>73</v>
      </c>
      <c r="E102" s="106" t="s">
        <v>58</v>
      </c>
      <c r="F102" s="107">
        <v>687762</v>
      </c>
      <c r="G102" s="108">
        <v>25000</v>
      </c>
      <c r="H102" s="106" t="s">
        <v>61</v>
      </c>
      <c r="I102" s="106" t="s">
        <v>87</v>
      </c>
      <c r="J102" s="109">
        <v>45593</v>
      </c>
    </row>
    <row r="103" spans="1:10" ht="14.4">
      <c r="A103" s="106" t="s">
        <v>72</v>
      </c>
      <c r="B103" s="106" t="s">
        <v>195</v>
      </c>
      <c r="C103" s="106" t="s">
        <v>76</v>
      </c>
      <c r="D103" s="106" t="s">
        <v>77</v>
      </c>
      <c r="E103" s="106" t="s">
        <v>66</v>
      </c>
      <c r="F103" s="107">
        <v>687791</v>
      </c>
      <c r="G103" s="108">
        <v>82500</v>
      </c>
      <c r="H103" s="106" t="s">
        <v>61</v>
      </c>
      <c r="I103" s="106" t="s">
        <v>87</v>
      </c>
      <c r="J103" s="109">
        <v>45594</v>
      </c>
    </row>
    <row r="104" spans="1:10" ht="14.4">
      <c r="A104" s="106" t="s">
        <v>72</v>
      </c>
      <c r="B104" s="106" t="s">
        <v>195</v>
      </c>
      <c r="C104" s="106" t="s">
        <v>76</v>
      </c>
      <c r="D104" s="106" t="s">
        <v>77</v>
      </c>
      <c r="E104" s="106" t="s">
        <v>58</v>
      </c>
      <c r="F104" s="107">
        <v>687161</v>
      </c>
      <c r="G104" s="108">
        <v>300000</v>
      </c>
      <c r="H104" s="106" t="s">
        <v>61</v>
      </c>
      <c r="I104" s="106" t="s">
        <v>87</v>
      </c>
      <c r="J104" s="109">
        <v>45575</v>
      </c>
    </row>
    <row r="105" spans="1:10" ht="14.4">
      <c r="A105" s="106" t="s">
        <v>72</v>
      </c>
      <c r="B105" s="106" t="s">
        <v>195</v>
      </c>
      <c r="C105" s="106" t="s">
        <v>59</v>
      </c>
      <c r="D105" s="106" t="s">
        <v>73</v>
      </c>
      <c r="E105" s="106" t="s">
        <v>58</v>
      </c>
      <c r="F105" s="107">
        <v>687141</v>
      </c>
      <c r="G105" s="108">
        <v>200000</v>
      </c>
      <c r="H105" s="106" t="s">
        <v>61</v>
      </c>
      <c r="I105" s="106" t="s">
        <v>87</v>
      </c>
      <c r="J105" s="109">
        <v>45575</v>
      </c>
    </row>
    <row r="106" spans="1:10" ht="14.4">
      <c r="A106" s="106" t="s">
        <v>72</v>
      </c>
      <c r="B106" s="106" t="s">
        <v>195</v>
      </c>
      <c r="C106" s="106" t="s">
        <v>85</v>
      </c>
      <c r="D106" s="106" t="s">
        <v>111</v>
      </c>
      <c r="E106" s="106" t="s">
        <v>66</v>
      </c>
      <c r="F106" s="107">
        <v>687149</v>
      </c>
      <c r="G106" s="108">
        <v>16595</v>
      </c>
      <c r="H106" s="106" t="s">
        <v>61</v>
      </c>
      <c r="I106" s="106" t="s">
        <v>87</v>
      </c>
      <c r="J106" s="109">
        <v>45575</v>
      </c>
    </row>
    <row r="107" spans="1:10" ht="14.4">
      <c r="A107" s="106" t="s">
        <v>72</v>
      </c>
      <c r="B107" s="106" t="s">
        <v>195</v>
      </c>
      <c r="C107" s="106" t="s">
        <v>59</v>
      </c>
      <c r="D107" s="106" t="s">
        <v>73</v>
      </c>
      <c r="E107" s="106" t="s">
        <v>58</v>
      </c>
      <c r="F107" s="107">
        <v>687226</v>
      </c>
      <c r="G107" s="108">
        <v>325000</v>
      </c>
      <c r="H107" s="106" t="s">
        <v>61</v>
      </c>
      <c r="I107" s="106" t="s">
        <v>87</v>
      </c>
      <c r="J107" s="109">
        <v>45576</v>
      </c>
    </row>
    <row r="108" spans="1:10" ht="14.4">
      <c r="A108" s="106" t="s">
        <v>72</v>
      </c>
      <c r="B108" s="106" t="s">
        <v>195</v>
      </c>
      <c r="C108" s="106" t="s">
        <v>85</v>
      </c>
      <c r="D108" s="106" t="s">
        <v>111</v>
      </c>
      <c r="E108" s="106" t="s">
        <v>58</v>
      </c>
      <c r="F108" s="107">
        <v>687153</v>
      </c>
      <c r="G108" s="108">
        <v>400000</v>
      </c>
      <c r="H108" s="106" t="s">
        <v>61</v>
      </c>
      <c r="I108" s="106" t="s">
        <v>87</v>
      </c>
      <c r="J108" s="109">
        <v>45575</v>
      </c>
    </row>
    <row r="109" spans="1:10" ht="14.4">
      <c r="A109" s="106" t="s">
        <v>72</v>
      </c>
      <c r="B109" s="106" t="s">
        <v>195</v>
      </c>
      <c r="C109" s="106" t="s">
        <v>78</v>
      </c>
      <c r="D109" s="106" t="s">
        <v>79</v>
      </c>
      <c r="E109" s="106" t="s">
        <v>58</v>
      </c>
      <c r="F109" s="107">
        <v>687216</v>
      </c>
      <c r="G109" s="108">
        <v>130000</v>
      </c>
      <c r="H109" s="106" t="s">
        <v>61</v>
      </c>
      <c r="I109" s="106" t="s">
        <v>87</v>
      </c>
      <c r="J109" s="109">
        <v>45576</v>
      </c>
    </row>
    <row r="110" spans="1:10" ht="14.4">
      <c r="A110" s="106" t="s">
        <v>72</v>
      </c>
      <c r="B110" s="106" t="s">
        <v>195</v>
      </c>
      <c r="C110" s="106" t="s">
        <v>85</v>
      </c>
      <c r="D110" s="106" t="s">
        <v>114</v>
      </c>
      <c r="E110" s="106" t="s">
        <v>58</v>
      </c>
      <c r="F110" s="107">
        <v>687168</v>
      </c>
      <c r="G110" s="108">
        <v>540000</v>
      </c>
      <c r="H110" s="106" t="s">
        <v>61</v>
      </c>
      <c r="I110" s="106" t="s">
        <v>87</v>
      </c>
      <c r="J110" s="109">
        <v>45575</v>
      </c>
    </row>
    <row r="111" spans="1:10" ht="14.4">
      <c r="A111" s="106" t="s">
        <v>72</v>
      </c>
      <c r="B111" s="106" t="s">
        <v>195</v>
      </c>
      <c r="C111" s="106" t="s">
        <v>76</v>
      </c>
      <c r="D111" s="106" t="s">
        <v>77</v>
      </c>
      <c r="E111" s="106" t="s">
        <v>58</v>
      </c>
      <c r="F111" s="107">
        <v>687210</v>
      </c>
      <c r="G111" s="108">
        <v>299000</v>
      </c>
      <c r="H111" s="106" t="s">
        <v>61</v>
      </c>
      <c r="I111" s="106" t="s">
        <v>87</v>
      </c>
      <c r="J111" s="109">
        <v>45576</v>
      </c>
    </row>
    <row r="112" spans="1:10" ht="14.4">
      <c r="A112" s="106" t="s">
        <v>72</v>
      </c>
      <c r="B112" s="106" t="s">
        <v>195</v>
      </c>
      <c r="C112" s="106" t="s">
        <v>59</v>
      </c>
      <c r="D112" s="106" t="s">
        <v>92</v>
      </c>
      <c r="E112" s="106" t="s">
        <v>66</v>
      </c>
      <c r="F112" s="107">
        <v>687197</v>
      </c>
      <c r="G112" s="108">
        <v>450000</v>
      </c>
      <c r="H112" s="106" t="s">
        <v>61</v>
      </c>
      <c r="I112" s="106" t="s">
        <v>87</v>
      </c>
      <c r="J112" s="109">
        <v>45576</v>
      </c>
    </row>
    <row r="113" spans="1:10" ht="14.4">
      <c r="A113" s="106" t="s">
        <v>81</v>
      </c>
      <c r="B113" s="106" t="s">
        <v>196</v>
      </c>
      <c r="C113" s="106" t="s">
        <v>59</v>
      </c>
      <c r="D113" s="106" t="s">
        <v>121</v>
      </c>
      <c r="E113" s="106" t="s">
        <v>58</v>
      </c>
      <c r="F113" s="107">
        <v>687418</v>
      </c>
      <c r="G113" s="108">
        <v>320000</v>
      </c>
      <c r="H113" s="106" t="s">
        <v>61</v>
      </c>
      <c r="I113" s="106" t="s">
        <v>87</v>
      </c>
      <c r="J113" s="109">
        <v>45583</v>
      </c>
    </row>
    <row r="114" spans="1:10" ht="14.4">
      <c r="A114" s="106" t="s">
        <v>81</v>
      </c>
      <c r="B114" s="106" t="s">
        <v>196</v>
      </c>
      <c r="C114" s="106" t="s">
        <v>85</v>
      </c>
      <c r="D114" s="106" t="s">
        <v>125</v>
      </c>
      <c r="E114" s="106" t="s">
        <v>58</v>
      </c>
      <c r="F114" s="107">
        <v>687668</v>
      </c>
      <c r="G114" s="108">
        <v>370000</v>
      </c>
      <c r="H114" s="106" t="s">
        <v>61</v>
      </c>
      <c r="I114" s="106" t="s">
        <v>87</v>
      </c>
      <c r="J114" s="109">
        <v>45589</v>
      </c>
    </row>
    <row r="115" spans="1:10" ht="14.4">
      <c r="A115" s="106" t="s">
        <v>81</v>
      </c>
      <c r="B115" s="106" t="s">
        <v>196</v>
      </c>
      <c r="C115" s="106" t="s">
        <v>59</v>
      </c>
      <c r="D115" s="106" t="s">
        <v>127</v>
      </c>
      <c r="E115" s="106" t="s">
        <v>66</v>
      </c>
      <c r="F115" s="107">
        <v>687667</v>
      </c>
      <c r="G115" s="108">
        <v>18000</v>
      </c>
      <c r="H115" s="106" t="s">
        <v>61</v>
      </c>
      <c r="I115" s="106" t="s">
        <v>87</v>
      </c>
      <c r="J115" s="109">
        <v>45589</v>
      </c>
    </row>
    <row r="116" spans="1:10" ht="14.4">
      <c r="A116" s="106" t="s">
        <v>81</v>
      </c>
      <c r="B116" s="106" t="s">
        <v>196</v>
      </c>
      <c r="C116" s="106" t="s">
        <v>63</v>
      </c>
      <c r="D116" s="106" t="s">
        <v>82</v>
      </c>
      <c r="E116" s="106" t="s">
        <v>58</v>
      </c>
      <c r="F116" s="107">
        <v>686961</v>
      </c>
      <c r="G116" s="108">
        <v>395000</v>
      </c>
      <c r="H116" s="106" t="s">
        <v>61</v>
      </c>
      <c r="I116" s="106" t="s">
        <v>87</v>
      </c>
      <c r="J116" s="109">
        <v>45569</v>
      </c>
    </row>
    <row r="117" spans="1:10" ht="14.4">
      <c r="A117" s="106" t="s">
        <v>81</v>
      </c>
      <c r="B117" s="106" t="s">
        <v>196</v>
      </c>
      <c r="C117" s="106" t="s">
        <v>63</v>
      </c>
      <c r="D117" s="106" t="s">
        <v>82</v>
      </c>
      <c r="E117" s="106" t="s">
        <v>58</v>
      </c>
      <c r="F117" s="107">
        <v>687650</v>
      </c>
      <c r="G117" s="108">
        <v>404900</v>
      </c>
      <c r="H117" s="106" t="s">
        <v>87</v>
      </c>
      <c r="I117" s="106" t="s">
        <v>87</v>
      </c>
      <c r="J117" s="109">
        <v>45589</v>
      </c>
    </row>
    <row r="118" spans="1:10" ht="14.4">
      <c r="A118" s="106" t="s">
        <v>81</v>
      </c>
      <c r="B118" s="106" t="s">
        <v>196</v>
      </c>
      <c r="C118" s="106" t="s">
        <v>85</v>
      </c>
      <c r="D118" s="106" t="s">
        <v>125</v>
      </c>
      <c r="E118" s="106" t="s">
        <v>58</v>
      </c>
      <c r="F118" s="107">
        <v>687631</v>
      </c>
      <c r="G118" s="108">
        <v>335900</v>
      </c>
      <c r="H118" s="106" t="s">
        <v>61</v>
      </c>
      <c r="I118" s="106" t="s">
        <v>87</v>
      </c>
      <c r="J118" s="109">
        <v>45588</v>
      </c>
    </row>
    <row r="119" spans="1:10" ht="14.4">
      <c r="A119" s="106" t="s">
        <v>81</v>
      </c>
      <c r="B119" s="106" t="s">
        <v>196</v>
      </c>
      <c r="C119" s="106" t="s">
        <v>76</v>
      </c>
      <c r="D119" s="106" t="s">
        <v>94</v>
      </c>
      <c r="E119" s="106" t="s">
        <v>58</v>
      </c>
      <c r="F119" s="107">
        <v>686981</v>
      </c>
      <c r="G119" s="108">
        <v>360000</v>
      </c>
      <c r="H119" s="106" t="s">
        <v>61</v>
      </c>
      <c r="I119" s="106" t="s">
        <v>87</v>
      </c>
      <c r="J119" s="109">
        <v>45569</v>
      </c>
    </row>
    <row r="120" spans="1:10" ht="14.4">
      <c r="A120" s="106" t="s">
        <v>81</v>
      </c>
      <c r="B120" s="106" t="s">
        <v>196</v>
      </c>
      <c r="C120" s="106" t="s">
        <v>63</v>
      </c>
      <c r="D120" s="106" t="s">
        <v>82</v>
      </c>
      <c r="E120" s="106" t="s">
        <v>58</v>
      </c>
      <c r="F120" s="107">
        <v>686852</v>
      </c>
      <c r="G120" s="108">
        <v>677500</v>
      </c>
      <c r="H120" s="106" t="s">
        <v>61</v>
      </c>
      <c r="I120" s="106" t="s">
        <v>87</v>
      </c>
      <c r="J120" s="109">
        <v>45567</v>
      </c>
    </row>
    <row r="121" spans="1:10" ht="14.4">
      <c r="A121" s="106" t="s">
        <v>81</v>
      </c>
      <c r="B121" s="106" t="s">
        <v>196</v>
      </c>
      <c r="C121" s="106" t="s">
        <v>59</v>
      </c>
      <c r="D121" s="106" t="s">
        <v>128</v>
      </c>
      <c r="E121" s="106" t="s">
        <v>75</v>
      </c>
      <c r="F121" s="107">
        <v>687763</v>
      </c>
      <c r="G121" s="108">
        <v>240000</v>
      </c>
      <c r="H121" s="106" t="s">
        <v>61</v>
      </c>
      <c r="I121" s="106" t="s">
        <v>87</v>
      </c>
      <c r="J121" s="109">
        <v>45594</v>
      </c>
    </row>
    <row r="122" spans="1:10" ht="14.4">
      <c r="A122" s="106" t="s">
        <v>81</v>
      </c>
      <c r="B122" s="106" t="s">
        <v>196</v>
      </c>
      <c r="C122" s="106" t="s">
        <v>89</v>
      </c>
      <c r="D122" s="106" t="s">
        <v>90</v>
      </c>
      <c r="E122" s="106" t="s">
        <v>58</v>
      </c>
      <c r="F122" s="107">
        <v>686928</v>
      </c>
      <c r="G122" s="108">
        <v>275000</v>
      </c>
      <c r="H122" s="106" t="s">
        <v>61</v>
      </c>
      <c r="I122" s="106" t="s">
        <v>87</v>
      </c>
      <c r="J122" s="109">
        <v>45568</v>
      </c>
    </row>
    <row r="123" spans="1:10" ht="14.4">
      <c r="A123" s="106" t="s">
        <v>81</v>
      </c>
      <c r="B123" s="106" t="s">
        <v>196</v>
      </c>
      <c r="C123" s="106" t="s">
        <v>85</v>
      </c>
      <c r="D123" s="106" t="s">
        <v>125</v>
      </c>
      <c r="E123" s="106" t="s">
        <v>58</v>
      </c>
      <c r="F123" s="107">
        <v>687837</v>
      </c>
      <c r="G123" s="108">
        <v>555000</v>
      </c>
      <c r="H123" s="106" t="s">
        <v>61</v>
      </c>
      <c r="I123" s="106" t="s">
        <v>87</v>
      </c>
      <c r="J123" s="109">
        <v>45595</v>
      </c>
    </row>
    <row r="124" spans="1:10" ht="14.4">
      <c r="A124" s="106" t="s">
        <v>81</v>
      </c>
      <c r="B124" s="106" t="s">
        <v>196</v>
      </c>
      <c r="C124" s="106" t="s">
        <v>63</v>
      </c>
      <c r="D124" s="106" t="s">
        <v>82</v>
      </c>
      <c r="E124" s="106" t="s">
        <v>58</v>
      </c>
      <c r="F124" s="107">
        <v>687199</v>
      </c>
      <c r="G124" s="108">
        <v>685000</v>
      </c>
      <c r="H124" s="106" t="s">
        <v>61</v>
      </c>
      <c r="I124" s="106" t="s">
        <v>87</v>
      </c>
      <c r="J124" s="109">
        <v>45576</v>
      </c>
    </row>
    <row r="125" spans="1:10" ht="14.4">
      <c r="A125" s="106" t="s">
        <v>81</v>
      </c>
      <c r="B125" s="106" t="s">
        <v>196</v>
      </c>
      <c r="C125" s="106" t="s">
        <v>89</v>
      </c>
      <c r="D125" s="106" t="s">
        <v>90</v>
      </c>
      <c r="E125" s="106" t="s">
        <v>66</v>
      </c>
      <c r="F125" s="107">
        <v>687044</v>
      </c>
      <c r="G125" s="108">
        <v>67500</v>
      </c>
      <c r="H125" s="106" t="s">
        <v>61</v>
      </c>
      <c r="I125" s="106" t="s">
        <v>87</v>
      </c>
      <c r="J125" s="109">
        <v>45573</v>
      </c>
    </row>
    <row r="126" spans="1:10" ht="14.4">
      <c r="A126" s="106" t="s">
        <v>81</v>
      </c>
      <c r="B126" s="106" t="s">
        <v>196</v>
      </c>
      <c r="C126" s="106" t="s">
        <v>76</v>
      </c>
      <c r="D126" s="106" t="s">
        <v>94</v>
      </c>
      <c r="E126" s="106" t="s">
        <v>66</v>
      </c>
      <c r="F126" s="107">
        <v>687343</v>
      </c>
      <c r="G126" s="108">
        <v>28000</v>
      </c>
      <c r="H126" s="106" t="s">
        <v>61</v>
      </c>
      <c r="I126" s="106" t="s">
        <v>87</v>
      </c>
      <c r="J126" s="109">
        <v>45581</v>
      </c>
    </row>
    <row r="127" spans="1:10" ht="14.4">
      <c r="A127" s="106" t="s">
        <v>81</v>
      </c>
      <c r="B127" s="106" t="s">
        <v>196</v>
      </c>
      <c r="C127" s="106" t="s">
        <v>63</v>
      </c>
      <c r="D127" s="106" t="s">
        <v>82</v>
      </c>
      <c r="E127" s="106" t="s">
        <v>66</v>
      </c>
      <c r="F127" s="107">
        <v>687557</v>
      </c>
      <c r="G127" s="108">
        <v>22000</v>
      </c>
      <c r="H127" s="106" t="s">
        <v>61</v>
      </c>
      <c r="I127" s="106" t="s">
        <v>87</v>
      </c>
      <c r="J127" s="109">
        <v>45587</v>
      </c>
    </row>
    <row r="128" spans="1:10" ht="14.4">
      <c r="A128" s="106" t="s">
        <v>112</v>
      </c>
      <c r="B128" s="106" t="s">
        <v>197</v>
      </c>
      <c r="C128" s="106" t="s">
        <v>85</v>
      </c>
      <c r="D128" s="106" t="s">
        <v>113</v>
      </c>
      <c r="E128" s="106" t="s">
        <v>58</v>
      </c>
      <c r="F128" s="107">
        <v>687165</v>
      </c>
      <c r="G128" s="108">
        <v>375000</v>
      </c>
      <c r="H128" s="106" t="s">
        <v>61</v>
      </c>
      <c r="I128" s="106" t="s">
        <v>87</v>
      </c>
      <c r="J128" s="109">
        <v>45575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31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7" t="s">
        <v>0</v>
      </c>
      <c r="B1" s="87" t="s">
        <v>35</v>
      </c>
      <c r="C1" s="87" t="s">
        <v>1</v>
      </c>
      <c r="D1" s="87" t="s">
        <v>34</v>
      </c>
      <c r="E1" s="87" t="s">
        <v>32</v>
      </c>
      <c r="F1" s="87" t="s">
        <v>36</v>
      </c>
      <c r="G1" s="87" t="s">
        <v>33</v>
      </c>
      <c r="H1" s="87" t="s">
        <v>39</v>
      </c>
      <c r="L1">
        <v>31</v>
      </c>
    </row>
    <row r="2" spans="1:12" ht="14.4">
      <c r="A2" s="110" t="s">
        <v>65</v>
      </c>
      <c r="B2" s="110" t="s">
        <v>190</v>
      </c>
      <c r="C2" s="110" t="s">
        <v>149</v>
      </c>
      <c r="D2" s="110" t="s">
        <v>159</v>
      </c>
      <c r="E2" s="111">
        <v>687552</v>
      </c>
      <c r="F2" s="112">
        <v>410869</v>
      </c>
      <c r="G2" s="113">
        <v>45587</v>
      </c>
      <c r="H2" s="110" t="s">
        <v>160</v>
      </c>
    </row>
    <row r="3" spans="1:12" ht="28.8">
      <c r="A3" s="110" t="s">
        <v>65</v>
      </c>
      <c r="B3" s="110" t="s">
        <v>190</v>
      </c>
      <c r="C3" s="110" t="s">
        <v>149</v>
      </c>
      <c r="D3" s="110" t="s">
        <v>185</v>
      </c>
      <c r="E3" s="111">
        <v>687859</v>
      </c>
      <c r="F3" s="112">
        <v>341106</v>
      </c>
      <c r="G3" s="113">
        <v>45596</v>
      </c>
      <c r="H3" s="110" t="s">
        <v>186</v>
      </c>
    </row>
    <row r="4" spans="1:12" ht="14.4">
      <c r="A4" s="110" t="s">
        <v>65</v>
      </c>
      <c r="B4" s="110" t="s">
        <v>190</v>
      </c>
      <c r="C4" s="110" t="s">
        <v>135</v>
      </c>
      <c r="D4" s="110" t="s">
        <v>140</v>
      </c>
      <c r="E4" s="111">
        <v>687108</v>
      </c>
      <c r="F4" s="112">
        <v>28000</v>
      </c>
      <c r="G4" s="113">
        <v>45574</v>
      </c>
      <c r="H4" s="110" t="s">
        <v>136</v>
      </c>
    </row>
    <row r="5" spans="1:12" ht="14.4">
      <c r="A5" s="110" t="s">
        <v>65</v>
      </c>
      <c r="B5" s="110" t="s">
        <v>190</v>
      </c>
      <c r="C5" s="110" t="s">
        <v>142</v>
      </c>
      <c r="D5" s="110" t="s">
        <v>141</v>
      </c>
      <c r="E5" s="111">
        <v>687144</v>
      </c>
      <c r="F5" s="112">
        <v>954000</v>
      </c>
      <c r="G5" s="113">
        <v>45575</v>
      </c>
      <c r="H5" s="110" t="s">
        <v>143</v>
      </c>
    </row>
    <row r="6" spans="1:12" ht="14.4">
      <c r="A6" s="110" t="s">
        <v>65</v>
      </c>
      <c r="B6" s="110" t="s">
        <v>190</v>
      </c>
      <c r="C6" s="110" t="s">
        <v>135</v>
      </c>
      <c r="D6" s="110" t="s">
        <v>144</v>
      </c>
      <c r="E6" s="111">
        <v>687188</v>
      </c>
      <c r="F6" s="112">
        <v>161600</v>
      </c>
      <c r="G6" s="113">
        <v>45576</v>
      </c>
      <c r="H6" s="110" t="s">
        <v>136</v>
      </c>
    </row>
    <row r="7" spans="1:12" ht="14.4">
      <c r="A7" s="110" t="s">
        <v>65</v>
      </c>
      <c r="B7" s="110" t="s">
        <v>190</v>
      </c>
      <c r="C7" s="110" t="s">
        <v>133</v>
      </c>
      <c r="D7" s="110" t="s">
        <v>153</v>
      </c>
      <c r="E7" s="111">
        <v>687484</v>
      </c>
      <c r="F7" s="112">
        <v>237590</v>
      </c>
      <c r="G7" s="113">
        <v>45586</v>
      </c>
      <c r="H7" s="110" t="s">
        <v>136</v>
      </c>
    </row>
    <row r="8" spans="1:12" ht="14.4">
      <c r="A8" s="110" t="s">
        <v>65</v>
      </c>
      <c r="B8" s="110" t="s">
        <v>190</v>
      </c>
      <c r="C8" s="110" t="s">
        <v>149</v>
      </c>
      <c r="D8" s="110" t="s">
        <v>172</v>
      </c>
      <c r="E8" s="111">
        <v>687729</v>
      </c>
      <c r="F8" s="112">
        <v>363959</v>
      </c>
      <c r="G8" s="113">
        <v>45593</v>
      </c>
      <c r="H8" s="110" t="s">
        <v>167</v>
      </c>
    </row>
    <row r="9" spans="1:12" ht="14.4">
      <c r="A9" s="110" t="s">
        <v>65</v>
      </c>
      <c r="B9" s="110" t="s">
        <v>190</v>
      </c>
      <c r="C9" s="110" t="s">
        <v>133</v>
      </c>
      <c r="D9" s="110" t="s">
        <v>187</v>
      </c>
      <c r="E9" s="111">
        <v>687864</v>
      </c>
      <c r="F9" s="112">
        <v>410521</v>
      </c>
      <c r="G9" s="113">
        <v>45596</v>
      </c>
      <c r="H9" s="110" t="s">
        <v>136</v>
      </c>
    </row>
    <row r="10" spans="1:12" ht="14.4">
      <c r="A10" s="110" t="s">
        <v>65</v>
      </c>
      <c r="B10" s="110" t="s">
        <v>190</v>
      </c>
      <c r="C10" s="110" t="s">
        <v>162</v>
      </c>
      <c r="D10" s="110" t="s">
        <v>161</v>
      </c>
      <c r="E10" s="111">
        <v>687553</v>
      </c>
      <c r="F10" s="112">
        <v>100000</v>
      </c>
      <c r="G10" s="113">
        <v>45587</v>
      </c>
      <c r="H10" s="110" t="s">
        <v>163</v>
      </c>
    </row>
    <row r="11" spans="1:12" ht="14.4">
      <c r="A11" s="110" t="s">
        <v>57</v>
      </c>
      <c r="B11" s="110" t="s">
        <v>192</v>
      </c>
      <c r="C11" s="110" t="s">
        <v>135</v>
      </c>
      <c r="D11" s="110" t="s">
        <v>139</v>
      </c>
      <c r="E11" s="111">
        <v>687002</v>
      </c>
      <c r="F11" s="112">
        <v>253300</v>
      </c>
      <c r="G11" s="113">
        <v>45572</v>
      </c>
      <c r="H11" s="110" t="s">
        <v>136</v>
      </c>
    </row>
    <row r="12" spans="1:12" ht="14.4">
      <c r="A12" s="110" t="s">
        <v>57</v>
      </c>
      <c r="B12" s="110" t="s">
        <v>192</v>
      </c>
      <c r="C12" s="110" t="s">
        <v>135</v>
      </c>
      <c r="D12" s="110" t="s">
        <v>115</v>
      </c>
      <c r="E12" s="111">
        <v>687219</v>
      </c>
      <c r="F12" s="112">
        <v>234000</v>
      </c>
      <c r="G12" s="113">
        <v>45576</v>
      </c>
      <c r="H12" s="110" t="s">
        <v>145</v>
      </c>
    </row>
    <row r="13" spans="1:12" ht="28.8">
      <c r="A13" s="110" t="s">
        <v>57</v>
      </c>
      <c r="B13" s="110" t="s">
        <v>192</v>
      </c>
      <c r="C13" s="110" t="s">
        <v>135</v>
      </c>
      <c r="D13" s="110" t="s">
        <v>156</v>
      </c>
      <c r="E13" s="111">
        <v>687513</v>
      </c>
      <c r="F13" s="112">
        <v>275000</v>
      </c>
      <c r="G13" s="113">
        <v>45586</v>
      </c>
      <c r="H13" s="110" t="s">
        <v>157</v>
      </c>
    </row>
    <row r="14" spans="1:12" ht="14.4">
      <c r="A14" s="110" t="s">
        <v>57</v>
      </c>
      <c r="B14" s="110" t="s">
        <v>192</v>
      </c>
      <c r="C14" s="110" t="s">
        <v>135</v>
      </c>
      <c r="D14" s="110" t="s">
        <v>166</v>
      </c>
      <c r="E14" s="111">
        <v>687718</v>
      </c>
      <c r="F14" s="112">
        <v>410000</v>
      </c>
      <c r="G14" s="113">
        <v>45593</v>
      </c>
      <c r="H14" s="110" t="s">
        <v>167</v>
      </c>
    </row>
    <row r="15" spans="1:12" ht="28.8">
      <c r="A15" s="110" t="s">
        <v>57</v>
      </c>
      <c r="B15" s="110" t="s">
        <v>192</v>
      </c>
      <c r="C15" s="110" t="s">
        <v>133</v>
      </c>
      <c r="D15" s="110" t="s">
        <v>168</v>
      </c>
      <c r="E15" s="111">
        <v>687726</v>
      </c>
      <c r="F15" s="112">
        <v>385000</v>
      </c>
      <c r="G15" s="113">
        <v>45593</v>
      </c>
      <c r="H15" s="110" t="s">
        <v>169</v>
      </c>
    </row>
    <row r="16" spans="1:12" ht="14.4">
      <c r="A16" s="110" t="s">
        <v>57</v>
      </c>
      <c r="B16" s="110" t="s">
        <v>192</v>
      </c>
      <c r="C16" s="110" t="s">
        <v>135</v>
      </c>
      <c r="D16" s="110" t="s">
        <v>177</v>
      </c>
      <c r="E16" s="111">
        <v>687807</v>
      </c>
      <c r="F16" s="112">
        <v>122000</v>
      </c>
      <c r="G16" s="113">
        <v>45595</v>
      </c>
      <c r="H16" s="110" t="s">
        <v>178</v>
      </c>
    </row>
    <row r="17" spans="1:8" ht="14.4">
      <c r="A17" s="110" t="s">
        <v>62</v>
      </c>
      <c r="B17" s="110" t="s">
        <v>193</v>
      </c>
      <c r="C17" s="110" t="s">
        <v>135</v>
      </c>
      <c r="D17" s="110" t="s">
        <v>137</v>
      </c>
      <c r="E17" s="111">
        <v>686846</v>
      </c>
      <c r="F17" s="112">
        <v>249999</v>
      </c>
      <c r="G17" s="113">
        <v>45567</v>
      </c>
      <c r="H17" s="110" t="s">
        <v>138</v>
      </c>
    </row>
    <row r="18" spans="1:8" ht="14.4">
      <c r="A18" s="110" t="s">
        <v>62</v>
      </c>
      <c r="B18" s="110" t="s">
        <v>193</v>
      </c>
      <c r="C18" s="110" t="s">
        <v>129</v>
      </c>
      <c r="D18" s="110" t="s">
        <v>181</v>
      </c>
      <c r="E18" s="111">
        <v>687836</v>
      </c>
      <c r="F18" s="112">
        <v>4607000</v>
      </c>
      <c r="G18" s="113">
        <v>45595</v>
      </c>
      <c r="H18" s="110" t="s">
        <v>182</v>
      </c>
    </row>
    <row r="19" spans="1:8" ht="14.4">
      <c r="A19" s="110" t="s">
        <v>62</v>
      </c>
      <c r="B19" s="110" t="s">
        <v>193</v>
      </c>
      <c r="C19" s="110" t="s">
        <v>133</v>
      </c>
      <c r="D19" s="110" t="s">
        <v>179</v>
      </c>
      <c r="E19" s="111">
        <v>687827</v>
      </c>
      <c r="F19" s="112">
        <v>392000</v>
      </c>
      <c r="G19" s="113">
        <v>45595</v>
      </c>
      <c r="H19" s="110" t="s">
        <v>180</v>
      </c>
    </row>
    <row r="20" spans="1:8" ht="14.4">
      <c r="A20" s="110" t="s">
        <v>62</v>
      </c>
      <c r="B20" s="110" t="s">
        <v>193</v>
      </c>
      <c r="C20" s="110" t="s">
        <v>135</v>
      </c>
      <c r="D20" s="110" t="s">
        <v>164</v>
      </c>
      <c r="E20" s="111">
        <v>687592</v>
      </c>
      <c r="F20" s="112">
        <v>346000</v>
      </c>
      <c r="G20" s="113">
        <v>45588</v>
      </c>
      <c r="H20" s="110" t="s">
        <v>165</v>
      </c>
    </row>
    <row r="21" spans="1:8" ht="14.4">
      <c r="A21" s="110" t="s">
        <v>62</v>
      </c>
      <c r="B21" s="110" t="s">
        <v>193</v>
      </c>
      <c r="C21" s="110" t="s">
        <v>135</v>
      </c>
      <c r="D21" s="110" t="s">
        <v>158</v>
      </c>
      <c r="E21" s="111">
        <v>687514</v>
      </c>
      <c r="F21" s="112">
        <v>120000</v>
      </c>
      <c r="G21" s="113">
        <v>45586</v>
      </c>
      <c r="H21" s="110" t="s">
        <v>147</v>
      </c>
    </row>
    <row r="22" spans="1:8" ht="14.4">
      <c r="A22" s="110" t="s">
        <v>72</v>
      </c>
      <c r="B22" s="110" t="s">
        <v>195</v>
      </c>
      <c r="C22" s="110" t="s">
        <v>149</v>
      </c>
      <c r="D22" s="110" t="s">
        <v>148</v>
      </c>
      <c r="E22" s="111">
        <v>687353</v>
      </c>
      <c r="F22" s="112">
        <v>305250</v>
      </c>
      <c r="G22" s="113">
        <v>45582</v>
      </c>
      <c r="H22" s="110" t="s">
        <v>150</v>
      </c>
    </row>
    <row r="23" spans="1:8" ht="14.4">
      <c r="A23" s="110" t="s">
        <v>72</v>
      </c>
      <c r="B23" s="110" t="s">
        <v>195</v>
      </c>
      <c r="C23" s="110" t="s">
        <v>135</v>
      </c>
      <c r="D23" s="110" t="s">
        <v>74</v>
      </c>
      <c r="E23" s="111">
        <v>686837</v>
      </c>
      <c r="F23" s="112">
        <v>11722</v>
      </c>
      <c r="G23" s="113">
        <v>45567</v>
      </c>
      <c r="H23" s="110" t="s">
        <v>136</v>
      </c>
    </row>
    <row r="24" spans="1:8" ht="14.4">
      <c r="A24" s="110" t="s">
        <v>72</v>
      </c>
      <c r="B24" s="110" t="s">
        <v>195</v>
      </c>
      <c r="C24" s="110" t="s">
        <v>171</v>
      </c>
      <c r="D24" s="110" t="s">
        <v>183</v>
      </c>
      <c r="E24" s="111">
        <v>687847</v>
      </c>
      <c r="F24" s="112">
        <v>75000</v>
      </c>
      <c r="G24" s="113">
        <v>45595</v>
      </c>
      <c r="H24" s="110" t="s">
        <v>184</v>
      </c>
    </row>
    <row r="25" spans="1:8" ht="14.4">
      <c r="A25" s="110" t="s">
        <v>72</v>
      </c>
      <c r="B25" s="110" t="s">
        <v>195</v>
      </c>
      <c r="C25" s="110" t="s">
        <v>133</v>
      </c>
      <c r="D25" s="110" t="s">
        <v>146</v>
      </c>
      <c r="E25" s="111">
        <v>687263</v>
      </c>
      <c r="F25" s="112">
        <v>362600</v>
      </c>
      <c r="G25" s="113">
        <v>45580</v>
      </c>
      <c r="H25" s="110" t="s">
        <v>147</v>
      </c>
    </row>
    <row r="26" spans="1:8" ht="14.4">
      <c r="A26" s="110" t="s">
        <v>72</v>
      </c>
      <c r="B26" s="110" t="s">
        <v>195</v>
      </c>
      <c r="C26" s="110" t="s">
        <v>133</v>
      </c>
      <c r="D26" s="110" t="s">
        <v>132</v>
      </c>
      <c r="E26" s="111">
        <v>686805</v>
      </c>
      <c r="F26" s="112">
        <v>404500</v>
      </c>
      <c r="G26" s="113">
        <v>45566</v>
      </c>
      <c r="H26" s="110" t="s">
        <v>134</v>
      </c>
    </row>
    <row r="27" spans="1:8" ht="14.4">
      <c r="A27" s="110" t="s">
        <v>72</v>
      </c>
      <c r="B27" s="110" t="s">
        <v>195</v>
      </c>
      <c r="C27" s="110" t="s">
        <v>133</v>
      </c>
      <c r="D27" s="110" t="s">
        <v>175</v>
      </c>
      <c r="E27" s="111">
        <v>687774</v>
      </c>
      <c r="F27" s="112">
        <v>415106</v>
      </c>
      <c r="G27" s="113">
        <v>45594</v>
      </c>
      <c r="H27" s="110" t="s">
        <v>176</v>
      </c>
    </row>
    <row r="28" spans="1:8" ht="14.4">
      <c r="A28" s="110" t="s">
        <v>81</v>
      </c>
      <c r="B28" s="110" t="s">
        <v>196</v>
      </c>
      <c r="C28" s="110" t="s">
        <v>135</v>
      </c>
      <c r="D28" s="110" t="s">
        <v>151</v>
      </c>
      <c r="E28" s="111">
        <v>687366</v>
      </c>
      <c r="F28" s="112">
        <v>275000</v>
      </c>
      <c r="G28" s="113">
        <v>45582</v>
      </c>
      <c r="H28" s="110" t="s">
        <v>152</v>
      </c>
    </row>
    <row r="29" spans="1:8" ht="14.4">
      <c r="A29" s="110" t="s">
        <v>81</v>
      </c>
      <c r="B29" s="110" t="s">
        <v>196</v>
      </c>
      <c r="C29" s="110" t="s">
        <v>149</v>
      </c>
      <c r="D29" s="110" t="s">
        <v>173</v>
      </c>
      <c r="E29" s="111">
        <v>687733</v>
      </c>
      <c r="F29" s="112">
        <v>222478</v>
      </c>
      <c r="G29" s="113">
        <v>45593</v>
      </c>
      <c r="H29" s="110" t="s">
        <v>174</v>
      </c>
    </row>
    <row r="30" spans="1:8" ht="14.4">
      <c r="A30" s="110" t="s">
        <v>81</v>
      </c>
      <c r="B30" s="110" t="s">
        <v>196</v>
      </c>
      <c r="C30" s="110" t="s">
        <v>135</v>
      </c>
      <c r="D30" s="110" t="s">
        <v>154</v>
      </c>
      <c r="E30" s="111">
        <v>687492</v>
      </c>
      <c r="F30" s="112">
        <v>145000</v>
      </c>
      <c r="G30" s="113">
        <v>45586</v>
      </c>
      <c r="H30" s="110" t="s">
        <v>155</v>
      </c>
    </row>
    <row r="31" spans="1:8" ht="14.4">
      <c r="A31" s="110" t="s">
        <v>81</v>
      </c>
      <c r="B31" s="110" t="s">
        <v>196</v>
      </c>
      <c r="C31" s="110" t="s">
        <v>171</v>
      </c>
      <c r="D31" s="110" t="s">
        <v>170</v>
      </c>
      <c r="E31" s="111">
        <v>687728</v>
      </c>
      <c r="F31" s="112">
        <v>110000</v>
      </c>
      <c r="G31" s="113">
        <v>45593</v>
      </c>
      <c r="H31" s="110" t="s">
        <v>167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58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8" t="s">
        <v>0</v>
      </c>
      <c r="B1" s="89" t="s">
        <v>35</v>
      </c>
      <c r="C1" s="89" t="s">
        <v>36</v>
      </c>
      <c r="D1" s="89" t="s">
        <v>33</v>
      </c>
      <c r="E1" s="90" t="s">
        <v>41</v>
      </c>
      <c r="L1">
        <v>158</v>
      </c>
    </row>
    <row r="2" spans="1:12" ht="12.75" customHeight="1">
      <c r="A2" s="114" t="s">
        <v>97</v>
      </c>
      <c r="B2" s="114" t="s">
        <v>188</v>
      </c>
      <c r="C2" s="115">
        <v>478038</v>
      </c>
      <c r="D2" s="116">
        <v>45583</v>
      </c>
      <c r="E2" s="114" t="s">
        <v>189</v>
      </c>
    </row>
    <row r="3" spans="1:12" ht="12.75" customHeight="1">
      <c r="A3" s="114" t="s">
        <v>97</v>
      </c>
      <c r="B3" s="114" t="s">
        <v>188</v>
      </c>
      <c r="C3" s="115">
        <v>424950</v>
      </c>
      <c r="D3" s="116">
        <v>45594</v>
      </c>
      <c r="E3" s="114" t="s">
        <v>189</v>
      </c>
    </row>
    <row r="4" spans="1:12" ht="12.75" customHeight="1">
      <c r="A4" s="114" t="s">
        <v>97</v>
      </c>
      <c r="B4" s="114" t="s">
        <v>188</v>
      </c>
      <c r="C4" s="115">
        <v>461396</v>
      </c>
      <c r="D4" s="116">
        <v>45572</v>
      </c>
      <c r="E4" s="114" t="s">
        <v>189</v>
      </c>
    </row>
    <row r="5" spans="1:12" ht="12.75" customHeight="1">
      <c r="A5" s="114" t="s">
        <v>97</v>
      </c>
      <c r="B5" s="114" t="s">
        <v>188</v>
      </c>
      <c r="C5" s="115">
        <v>463700</v>
      </c>
      <c r="D5" s="116">
        <v>45582</v>
      </c>
      <c r="E5" s="114" t="s">
        <v>189</v>
      </c>
    </row>
    <row r="6" spans="1:12" ht="12.75" customHeight="1">
      <c r="A6" s="114" t="s">
        <v>65</v>
      </c>
      <c r="B6" s="114" t="s">
        <v>190</v>
      </c>
      <c r="C6" s="115">
        <v>110000</v>
      </c>
      <c r="D6" s="116">
        <v>45581</v>
      </c>
      <c r="E6" s="114" t="s">
        <v>191</v>
      </c>
    </row>
    <row r="7" spans="1:12" ht="12.75" customHeight="1">
      <c r="A7" s="114" t="s">
        <v>65</v>
      </c>
      <c r="B7" s="114" t="s">
        <v>190</v>
      </c>
      <c r="C7" s="115">
        <v>375000</v>
      </c>
      <c r="D7" s="116">
        <v>45573</v>
      </c>
      <c r="E7" s="114" t="s">
        <v>191</v>
      </c>
    </row>
    <row r="8" spans="1:12" ht="12.75" customHeight="1">
      <c r="A8" s="114" t="s">
        <v>65</v>
      </c>
      <c r="B8" s="114" t="s">
        <v>190</v>
      </c>
      <c r="C8" s="115">
        <v>410869</v>
      </c>
      <c r="D8" s="116">
        <v>45587</v>
      </c>
      <c r="E8" s="114" t="s">
        <v>198</v>
      </c>
    </row>
    <row r="9" spans="1:12" ht="12.75" customHeight="1">
      <c r="A9" s="114" t="s">
        <v>65</v>
      </c>
      <c r="B9" s="114" t="s">
        <v>190</v>
      </c>
      <c r="C9" s="115">
        <v>390000</v>
      </c>
      <c r="D9" s="116">
        <v>45580</v>
      </c>
      <c r="E9" s="114" t="s">
        <v>191</v>
      </c>
    </row>
    <row r="10" spans="1:12" ht="12.75" customHeight="1">
      <c r="A10" s="114" t="s">
        <v>65</v>
      </c>
      <c r="B10" s="114" t="s">
        <v>190</v>
      </c>
      <c r="C10" s="115">
        <v>100000</v>
      </c>
      <c r="D10" s="116">
        <v>45587</v>
      </c>
      <c r="E10" s="114" t="s">
        <v>198</v>
      </c>
    </row>
    <row r="11" spans="1:12" ht="12.75" customHeight="1">
      <c r="A11" s="114" t="s">
        <v>65</v>
      </c>
      <c r="B11" s="114" t="s">
        <v>190</v>
      </c>
      <c r="C11" s="115">
        <v>28000</v>
      </c>
      <c r="D11" s="116">
        <v>45574</v>
      </c>
      <c r="E11" s="114" t="s">
        <v>198</v>
      </c>
    </row>
    <row r="12" spans="1:12" ht="12.75" customHeight="1">
      <c r="A12" s="114" t="s">
        <v>65</v>
      </c>
      <c r="B12" s="114" t="s">
        <v>190</v>
      </c>
      <c r="C12" s="115">
        <v>407000</v>
      </c>
      <c r="D12" s="116">
        <v>45576</v>
      </c>
      <c r="E12" s="114" t="s">
        <v>191</v>
      </c>
    </row>
    <row r="13" spans="1:12" ht="14.4">
      <c r="A13" s="114" t="s">
        <v>65</v>
      </c>
      <c r="B13" s="114" t="s">
        <v>190</v>
      </c>
      <c r="C13" s="115">
        <v>65000</v>
      </c>
      <c r="D13" s="116">
        <v>45576</v>
      </c>
      <c r="E13" s="114" t="s">
        <v>191</v>
      </c>
    </row>
    <row r="14" spans="1:12" ht="14.4">
      <c r="A14" s="114" t="s">
        <v>65</v>
      </c>
      <c r="B14" s="114" t="s">
        <v>190</v>
      </c>
      <c r="C14" s="115">
        <v>425000</v>
      </c>
      <c r="D14" s="116">
        <v>45595</v>
      </c>
      <c r="E14" s="114" t="s">
        <v>191</v>
      </c>
    </row>
    <row r="15" spans="1:12" ht="14.4">
      <c r="A15" s="114" t="s">
        <v>65</v>
      </c>
      <c r="B15" s="114" t="s">
        <v>190</v>
      </c>
      <c r="C15" s="115">
        <v>37500</v>
      </c>
      <c r="D15" s="116">
        <v>45595</v>
      </c>
      <c r="E15" s="114" t="s">
        <v>191</v>
      </c>
    </row>
    <row r="16" spans="1:12" ht="14.4">
      <c r="A16" s="114" t="s">
        <v>65</v>
      </c>
      <c r="B16" s="114" t="s">
        <v>190</v>
      </c>
      <c r="C16" s="115">
        <v>363959</v>
      </c>
      <c r="D16" s="116">
        <v>45593</v>
      </c>
      <c r="E16" s="114" t="s">
        <v>198</v>
      </c>
    </row>
    <row r="17" spans="1:5" ht="14.4">
      <c r="A17" s="114" t="s">
        <v>65</v>
      </c>
      <c r="B17" s="114" t="s">
        <v>190</v>
      </c>
      <c r="C17" s="115">
        <v>350000</v>
      </c>
      <c r="D17" s="116">
        <v>45595</v>
      </c>
      <c r="E17" s="114" t="s">
        <v>191</v>
      </c>
    </row>
    <row r="18" spans="1:5" ht="14.4">
      <c r="A18" s="114" t="s">
        <v>65</v>
      </c>
      <c r="B18" s="114" t="s">
        <v>190</v>
      </c>
      <c r="C18" s="115">
        <v>40000</v>
      </c>
      <c r="D18" s="116">
        <v>45572</v>
      </c>
      <c r="E18" s="114" t="s">
        <v>191</v>
      </c>
    </row>
    <row r="19" spans="1:5" ht="14.4">
      <c r="A19" s="114" t="s">
        <v>65</v>
      </c>
      <c r="B19" s="114" t="s">
        <v>190</v>
      </c>
      <c r="C19" s="115">
        <v>386000</v>
      </c>
      <c r="D19" s="116">
        <v>45596</v>
      </c>
      <c r="E19" s="114" t="s">
        <v>191</v>
      </c>
    </row>
    <row r="20" spans="1:5" ht="14.4">
      <c r="A20" s="114" t="s">
        <v>65</v>
      </c>
      <c r="B20" s="114" t="s">
        <v>190</v>
      </c>
      <c r="C20" s="115">
        <v>161600</v>
      </c>
      <c r="D20" s="116">
        <v>45576</v>
      </c>
      <c r="E20" s="114" t="s">
        <v>198</v>
      </c>
    </row>
    <row r="21" spans="1:5" ht="14.4">
      <c r="A21" s="114" t="s">
        <v>65</v>
      </c>
      <c r="B21" s="114" t="s">
        <v>190</v>
      </c>
      <c r="C21" s="115">
        <v>435000</v>
      </c>
      <c r="D21" s="116">
        <v>45596</v>
      </c>
      <c r="E21" s="114" t="s">
        <v>191</v>
      </c>
    </row>
    <row r="22" spans="1:5" ht="14.4">
      <c r="A22" s="114" t="s">
        <v>65</v>
      </c>
      <c r="B22" s="114" t="s">
        <v>190</v>
      </c>
      <c r="C22" s="115">
        <v>1650000</v>
      </c>
      <c r="D22" s="116">
        <v>45596</v>
      </c>
      <c r="E22" s="114" t="s">
        <v>191</v>
      </c>
    </row>
    <row r="23" spans="1:5" ht="14.4">
      <c r="A23" s="114" t="s">
        <v>65</v>
      </c>
      <c r="B23" s="114" t="s">
        <v>190</v>
      </c>
      <c r="C23" s="115">
        <v>26000</v>
      </c>
      <c r="D23" s="116">
        <v>45566</v>
      </c>
      <c r="E23" s="114" t="s">
        <v>191</v>
      </c>
    </row>
    <row r="24" spans="1:5" ht="14.4">
      <c r="A24" s="114" t="s">
        <v>65</v>
      </c>
      <c r="B24" s="114" t="s">
        <v>190</v>
      </c>
      <c r="C24" s="115">
        <v>160000</v>
      </c>
      <c r="D24" s="116">
        <v>45566</v>
      </c>
      <c r="E24" s="114" t="s">
        <v>191</v>
      </c>
    </row>
    <row r="25" spans="1:5" ht="14.4">
      <c r="A25" s="114" t="s">
        <v>65</v>
      </c>
      <c r="B25" s="114" t="s">
        <v>190</v>
      </c>
      <c r="C25" s="115">
        <v>267000</v>
      </c>
      <c r="D25" s="116">
        <v>45586</v>
      </c>
      <c r="E25" s="114" t="s">
        <v>191</v>
      </c>
    </row>
    <row r="26" spans="1:5" ht="14.4">
      <c r="A26" s="114" t="s">
        <v>65</v>
      </c>
      <c r="B26" s="114" t="s">
        <v>190</v>
      </c>
      <c r="C26" s="115">
        <v>410521</v>
      </c>
      <c r="D26" s="116">
        <v>45596</v>
      </c>
      <c r="E26" s="114" t="s">
        <v>198</v>
      </c>
    </row>
    <row r="27" spans="1:5" ht="14.4">
      <c r="A27" s="114" t="s">
        <v>65</v>
      </c>
      <c r="B27" s="114" t="s">
        <v>190</v>
      </c>
      <c r="C27" s="115">
        <v>341106</v>
      </c>
      <c r="D27" s="116">
        <v>45596</v>
      </c>
      <c r="E27" s="114" t="s">
        <v>198</v>
      </c>
    </row>
    <row r="28" spans="1:5" ht="14.4">
      <c r="A28" s="114" t="s">
        <v>65</v>
      </c>
      <c r="B28" s="114" t="s">
        <v>190</v>
      </c>
      <c r="C28" s="115">
        <v>954000</v>
      </c>
      <c r="D28" s="116">
        <v>45575</v>
      </c>
      <c r="E28" s="114" t="s">
        <v>198</v>
      </c>
    </row>
    <row r="29" spans="1:5" ht="14.4">
      <c r="A29" s="114" t="s">
        <v>65</v>
      </c>
      <c r="B29" s="114" t="s">
        <v>190</v>
      </c>
      <c r="C29" s="115">
        <v>105500</v>
      </c>
      <c r="D29" s="116">
        <v>45567</v>
      </c>
      <c r="E29" s="114" t="s">
        <v>191</v>
      </c>
    </row>
    <row r="30" spans="1:5" ht="14.4">
      <c r="A30" s="114" t="s">
        <v>65</v>
      </c>
      <c r="B30" s="114" t="s">
        <v>190</v>
      </c>
      <c r="C30" s="115">
        <v>88000</v>
      </c>
      <c r="D30" s="116">
        <v>45589</v>
      </c>
      <c r="E30" s="114" t="s">
        <v>191</v>
      </c>
    </row>
    <row r="31" spans="1:5" ht="14.4">
      <c r="A31" s="114" t="s">
        <v>65</v>
      </c>
      <c r="B31" s="114" t="s">
        <v>190</v>
      </c>
      <c r="C31" s="115">
        <v>237590</v>
      </c>
      <c r="D31" s="116">
        <v>45586</v>
      </c>
      <c r="E31" s="114" t="s">
        <v>198</v>
      </c>
    </row>
    <row r="32" spans="1:5" ht="14.4">
      <c r="A32" s="114" t="s">
        <v>65</v>
      </c>
      <c r="B32" s="114" t="s">
        <v>190</v>
      </c>
      <c r="C32" s="115">
        <v>455000</v>
      </c>
      <c r="D32" s="116">
        <v>45582</v>
      </c>
      <c r="E32" s="114" t="s">
        <v>191</v>
      </c>
    </row>
    <row r="33" spans="1:5" ht="14.4">
      <c r="A33" s="114" t="s">
        <v>57</v>
      </c>
      <c r="B33" s="114" t="s">
        <v>192</v>
      </c>
      <c r="C33" s="115">
        <v>354000</v>
      </c>
      <c r="D33" s="116">
        <v>45576</v>
      </c>
      <c r="E33" s="114" t="s">
        <v>191</v>
      </c>
    </row>
    <row r="34" spans="1:5" ht="14.4">
      <c r="A34" s="114" t="s">
        <v>57</v>
      </c>
      <c r="B34" s="114" t="s">
        <v>192</v>
      </c>
      <c r="C34" s="115">
        <v>595000</v>
      </c>
      <c r="D34" s="116">
        <v>45589</v>
      </c>
      <c r="E34" s="114" t="s">
        <v>191</v>
      </c>
    </row>
    <row r="35" spans="1:5" ht="14.4">
      <c r="A35" s="114" t="s">
        <v>57</v>
      </c>
      <c r="B35" s="114" t="s">
        <v>192</v>
      </c>
      <c r="C35" s="115">
        <v>410000</v>
      </c>
      <c r="D35" s="116">
        <v>45593</v>
      </c>
      <c r="E35" s="114" t="s">
        <v>198</v>
      </c>
    </row>
    <row r="36" spans="1:5" ht="14.4">
      <c r="A36" s="114" t="s">
        <v>57</v>
      </c>
      <c r="B36" s="114" t="s">
        <v>192</v>
      </c>
      <c r="C36" s="115">
        <v>385000</v>
      </c>
      <c r="D36" s="116">
        <v>45593</v>
      </c>
      <c r="E36" s="114" t="s">
        <v>198</v>
      </c>
    </row>
    <row r="37" spans="1:5" ht="14.4">
      <c r="A37" s="114" t="s">
        <v>57</v>
      </c>
      <c r="B37" s="114" t="s">
        <v>192</v>
      </c>
      <c r="C37" s="115">
        <v>234000</v>
      </c>
      <c r="D37" s="116">
        <v>45576</v>
      </c>
      <c r="E37" s="114" t="s">
        <v>198</v>
      </c>
    </row>
    <row r="38" spans="1:5" ht="14.4">
      <c r="A38" s="114" t="s">
        <v>57</v>
      </c>
      <c r="B38" s="114" t="s">
        <v>192</v>
      </c>
      <c r="C38" s="115">
        <v>422000</v>
      </c>
      <c r="D38" s="116">
        <v>45580</v>
      </c>
      <c r="E38" s="114" t="s">
        <v>191</v>
      </c>
    </row>
    <row r="39" spans="1:5" ht="14.4">
      <c r="A39" s="114" t="s">
        <v>57</v>
      </c>
      <c r="B39" s="114" t="s">
        <v>192</v>
      </c>
      <c r="C39" s="115">
        <v>275000</v>
      </c>
      <c r="D39" s="116">
        <v>45586</v>
      </c>
      <c r="E39" s="114" t="s">
        <v>198</v>
      </c>
    </row>
    <row r="40" spans="1:5" ht="14.4">
      <c r="A40" s="114" t="s">
        <v>57</v>
      </c>
      <c r="B40" s="114" t="s">
        <v>192</v>
      </c>
      <c r="C40" s="115">
        <v>200000</v>
      </c>
      <c r="D40" s="116">
        <v>45572</v>
      </c>
      <c r="E40" s="114" t="s">
        <v>191</v>
      </c>
    </row>
    <row r="41" spans="1:5" ht="14.4">
      <c r="A41" s="114" t="s">
        <v>57</v>
      </c>
      <c r="B41" s="114" t="s">
        <v>192</v>
      </c>
      <c r="C41" s="115">
        <v>122000</v>
      </c>
      <c r="D41" s="116">
        <v>45595</v>
      </c>
      <c r="E41" s="114" t="s">
        <v>198</v>
      </c>
    </row>
    <row r="42" spans="1:5" ht="14.4">
      <c r="A42" s="114" t="s">
        <v>57</v>
      </c>
      <c r="B42" s="114" t="s">
        <v>192</v>
      </c>
      <c r="C42" s="115">
        <v>365000</v>
      </c>
      <c r="D42" s="116">
        <v>45566</v>
      </c>
      <c r="E42" s="114" t="s">
        <v>191</v>
      </c>
    </row>
    <row r="43" spans="1:5" ht="14.4">
      <c r="A43" s="114" t="s">
        <v>57</v>
      </c>
      <c r="B43" s="114" t="s">
        <v>192</v>
      </c>
      <c r="C43" s="115">
        <v>253300</v>
      </c>
      <c r="D43" s="116">
        <v>45572</v>
      </c>
      <c r="E43" s="114" t="s">
        <v>198</v>
      </c>
    </row>
    <row r="44" spans="1:5" ht="14.4">
      <c r="A44" s="114" t="s">
        <v>62</v>
      </c>
      <c r="B44" s="114" t="s">
        <v>193</v>
      </c>
      <c r="C44" s="115">
        <v>375000</v>
      </c>
      <c r="D44" s="116">
        <v>45580</v>
      </c>
      <c r="E44" s="114" t="s">
        <v>191</v>
      </c>
    </row>
    <row r="45" spans="1:5" ht="14.4">
      <c r="A45" s="114" t="s">
        <v>62</v>
      </c>
      <c r="B45" s="114" t="s">
        <v>193</v>
      </c>
      <c r="C45" s="115">
        <v>370000</v>
      </c>
      <c r="D45" s="116">
        <v>45573</v>
      </c>
      <c r="E45" s="114" t="s">
        <v>191</v>
      </c>
    </row>
    <row r="46" spans="1:5" ht="14.4">
      <c r="A46" s="114" t="s">
        <v>62</v>
      </c>
      <c r="B46" s="114" t="s">
        <v>193</v>
      </c>
      <c r="C46" s="115">
        <v>440000</v>
      </c>
      <c r="D46" s="116">
        <v>45581</v>
      </c>
      <c r="E46" s="114" t="s">
        <v>191</v>
      </c>
    </row>
    <row r="47" spans="1:5" ht="14.4">
      <c r="A47" s="114" t="s">
        <v>62</v>
      </c>
      <c r="B47" s="114" t="s">
        <v>193</v>
      </c>
      <c r="C47" s="115">
        <v>418000</v>
      </c>
      <c r="D47" s="116">
        <v>45596</v>
      </c>
      <c r="E47" s="114" t="s">
        <v>189</v>
      </c>
    </row>
    <row r="48" spans="1:5" ht="14.4">
      <c r="A48" s="114" t="s">
        <v>62</v>
      </c>
      <c r="B48" s="114" t="s">
        <v>193</v>
      </c>
      <c r="C48" s="115">
        <v>130000</v>
      </c>
      <c r="D48" s="116">
        <v>45582</v>
      </c>
      <c r="E48" s="114" t="s">
        <v>191</v>
      </c>
    </row>
    <row r="49" spans="1:5" ht="14.4">
      <c r="A49" s="114" t="s">
        <v>62</v>
      </c>
      <c r="B49" s="114" t="s">
        <v>193</v>
      </c>
      <c r="C49" s="115">
        <v>404000</v>
      </c>
      <c r="D49" s="116">
        <v>45576</v>
      </c>
      <c r="E49" s="114" t="s">
        <v>191</v>
      </c>
    </row>
    <row r="50" spans="1:5" ht="14.4">
      <c r="A50" s="114" t="s">
        <v>62</v>
      </c>
      <c r="B50" s="114" t="s">
        <v>193</v>
      </c>
      <c r="C50" s="115">
        <v>637000</v>
      </c>
      <c r="D50" s="116">
        <v>45572</v>
      </c>
      <c r="E50" s="114" t="s">
        <v>191</v>
      </c>
    </row>
    <row r="51" spans="1:5" ht="14.4">
      <c r="A51" s="114" t="s">
        <v>62</v>
      </c>
      <c r="B51" s="114" t="s">
        <v>193</v>
      </c>
      <c r="C51" s="115">
        <v>554000</v>
      </c>
      <c r="D51" s="116">
        <v>45566</v>
      </c>
      <c r="E51" s="114" t="s">
        <v>191</v>
      </c>
    </row>
    <row r="52" spans="1:5" ht="14.4">
      <c r="A52" s="114" t="s">
        <v>62</v>
      </c>
      <c r="B52" s="114" t="s">
        <v>193</v>
      </c>
      <c r="C52" s="115">
        <v>28000</v>
      </c>
      <c r="D52" s="116">
        <v>45566</v>
      </c>
      <c r="E52" s="114" t="s">
        <v>191</v>
      </c>
    </row>
    <row r="53" spans="1:5" ht="14.4">
      <c r="A53" s="114" t="s">
        <v>62</v>
      </c>
      <c r="B53" s="114" t="s">
        <v>193</v>
      </c>
      <c r="C53" s="115">
        <v>249999</v>
      </c>
      <c r="D53" s="116">
        <v>45567</v>
      </c>
      <c r="E53" s="114" t="s">
        <v>198</v>
      </c>
    </row>
    <row r="54" spans="1:5" ht="14.4">
      <c r="A54" s="114" t="s">
        <v>62</v>
      </c>
      <c r="B54" s="114" t="s">
        <v>193</v>
      </c>
      <c r="C54" s="115">
        <v>170777</v>
      </c>
      <c r="D54" s="116">
        <v>45567</v>
      </c>
      <c r="E54" s="114" t="s">
        <v>191</v>
      </c>
    </row>
    <row r="55" spans="1:5" ht="14.4">
      <c r="A55" s="114" t="s">
        <v>62</v>
      </c>
      <c r="B55" s="114" t="s">
        <v>193</v>
      </c>
      <c r="C55" s="115">
        <v>230000</v>
      </c>
      <c r="D55" s="116">
        <v>45568</v>
      </c>
      <c r="E55" s="114" t="s">
        <v>191</v>
      </c>
    </row>
    <row r="56" spans="1:5" ht="14.4">
      <c r="A56" s="114" t="s">
        <v>62</v>
      </c>
      <c r="B56" s="114" t="s">
        <v>193</v>
      </c>
      <c r="C56" s="115">
        <v>630000</v>
      </c>
      <c r="D56" s="116">
        <v>45568</v>
      </c>
      <c r="E56" s="114" t="s">
        <v>191</v>
      </c>
    </row>
    <row r="57" spans="1:5" ht="14.4">
      <c r="A57" s="114" t="s">
        <v>62</v>
      </c>
      <c r="B57" s="114" t="s">
        <v>193</v>
      </c>
      <c r="C57" s="115">
        <v>350000</v>
      </c>
      <c r="D57" s="116">
        <v>45568</v>
      </c>
      <c r="E57" s="114" t="s">
        <v>191</v>
      </c>
    </row>
    <row r="58" spans="1:5" ht="14.4">
      <c r="A58" s="114" t="s">
        <v>62</v>
      </c>
      <c r="B58" s="114" t="s">
        <v>193</v>
      </c>
      <c r="C58" s="115">
        <v>587486</v>
      </c>
      <c r="D58" s="116">
        <v>45574</v>
      </c>
      <c r="E58" s="114" t="s">
        <v>189</v>
      </c>
    </row>
    <row r="59" spans="1:5" ht="14.4">
      <c r="A59" s="114" t="s">
        <v>62</v>
      </c>
      <c r="B59" s="114" t="s">
        <v>193</v>
      </c>
      <c r="C59" s="115">
        <v>525000</v>
      </c>
      <c r="D59" s="116">
        <v>45572</v>
      </c>
      <c r="E59" s="114" t="s">
        <v>191</v>
      </c>
    </row>
    <row r="60" spans="1:5" ht="14.4">
      <c r="A60" s="114" t="s">
        <v>62</v>
      </c>
      <c r="B60" s="114" t="s">
        <v>193</v>
      </c>
      <c r="C60" s="115">
        <v>1957500</v>
      </c>
      <c r="D60" s="116">
        <v>45575</v>
      </c>
      <c r="E60" s="114" t="s">
        <v>191</v>
      </c>
    </row>
    <row r="61" spans="1:5" ht="14.4">
      <c r="A61" s="114" t="s">
        <v>62</v>
      </c>
      <c r="B61" s="114" t="s">
        <v>193</v>
      </c>
      <c r="C61" s="115">
        <v>35000</v>
      </c>
      <c r="D61" s="116">
        <v>45573</v>
      </c>
      <c r="E61" s="114" t="s">
        <v>191</v>
      </c>
    </row>
    <row r="62" spans="1:5" ht="14.4">
      <c r="A62" s="114" t="s">
        <v>62</v>
      </c>
      <c r="B62" s="114" t="s">
        <v>193</v>
      </c>
      <c r="C62" s="115">
        <v>395000</v>
      </c>
      <c r="D62" s="116">
        <v>45573</v>
      </c>
      <c r="E62" s="114" t="s">
        <v>191</v>
      </c>
    </row>
    <row r="63" spans="1:5" ht="14.4">
      <c r="A63" s="114" t="s">
        <v>62</v>
      </c>
      <c r="B63" s="114" t="s">
        <v>193</v>
      </c>
      <c r="C63" s="115">
        <v>200000</v>
      </c>
      <c r="D63" s="116">
        <v>45574</v>
      </c>
      <c r="E63" s="114" t="s">
        <v>191</v>
      </c>
    </row>
    <row r="64" spans="1:5" ht="14.4">
      <c r="A64" s="114" t="s">
        <v>62</v>
      </c>
      <c r="B64" s="114" t="s">
        <v>193</v>
      </c>
      <c r="C64" s="115">
        <v>390000</v>
      </c>
      <c r="D64" s="116">
        <v>45583</v>
      </c>
      <c r="E64" s="114" t="s">
        <v>191</v>
      </c>
    </row>
    <row r="65" spans="1:5" ht="14.4">
      <c r="A65" s="114" t="s">
        <v>62</v>
      </c>
      <c r="B65" s="114" t="s">
        <v>193</v>
      </c>
      <c r="C65" s="115">
        <v>25000</v>
      </c>
      <c r="D65" s="116">
        <v>45574</v>
      </c>
      <c r="E65" s="114" t="s">
        <v>191</v>
      </c>
    </row>
    <row r="66" spans="1:5" ht="14.4">
      <c r="A66" s="114" t="s">
        <v>62</v>
      </c>
      <c r="B66" s="114" t="s">
        <v>193</v>
      </c>
      <c r="C66" s="115">
        <v>720000</v>
      </c>
      <c r="D66" s="116">
        <v>45574</v>
      </c>
      <c r="E66" s="114" t="s">
        <v>191</v>
      </c>
    </row>
    <row r="67" spans="1:5" ht="14.4">
      <c r="A67" s="114" t="s">
        <v>62</v>
      </c>
      <c r="B67" s="114" t="s">
        <v>193</v>
      </c>
      <c r="C67" s="115">
        <v>315000</v>
      </c>
      <c r="D67" s="116">
        <v>45575</v>
      </c>
      <c r="E67" s="114" t="s">
        <v>191</v>
      </c>
    </row>
    <row r="68" spans="1:5" ht="14.4">
      <c r="A68" s="114" t="s">
        <v>62</v>
      </c>
      <c r="B68" s="114" t="s">
        <v>193</v>
      </c>
      <c r="C68" s="115">
        <v>48000</v>
      </c>
      <c r="D68" s="116">
        <v>45568</v>
      </c>
      <c r="E68" s="114" t="s">
        <v>191</v>
      </c>
    </row>
    <row r="69" spans="1:5" ht="14.4">
      <c r="A69" s="114" t="s">
        <v>62</v>
      </c>
      <c r="B69" s="114" t="s">
        <v>193</v>
      </c>
      <c r="C69" s="115">
        <v>4607000</v>
      </c>
      <c r="D69" s="116">
        <v>45595</v>
      </c>
      <c r="E69" s="114" t="s">
        <v>198</v>
      </c>
    </row>
    <row r="70" spans="1:5" ht="14.4">
      <c r="A70" s="114" t="s">
        <v>62</v>
      </c>
      <c r="B70" s="114" t="s">
        <v>193</v>
      </c>
      <c r="C70" s="115">
        <v>850000</v>
      </c>
      <c r="D70" s="116">
        <v>45594</v>
      </c>
      <c r="E70" s="114" t="s">
        <v>191</v>
      </c>
    </row>
    <row r="71" spans="1:5" ht="14.4">
      <c r="A71" s="114" t="s">
        <v>62</v>
      </c>
      <c r="B71" s="114" t="s">
        <v>193</v>
      </c>
      <c r="C71" s="115">
        <v>339900</v>
      </c>
      <c r="D71" s="116">
        <v>45589</v>
      </c>
      <c r="E71" s="114" t="s">
        <v>191</v>
      </c>
    </row>
    <row r="72" spans="1:5" ht="14.4">
      <c r="A72" s="114" t="s">
        <v>62</v>
      </c>
      <c r="B72" s="114" t="s">
        <v>193</v>
      </c>
      <c r="C72" s="115">
        <v>392000</v>
      </c>
      <c r="D72" s="116">
        <v>45595</v>
      </c>
      <c r="E72" s="114" t="s">
        <v>198</v>
      </c>
    </row>
    <row r="73" spans="1:5" ht="14.4">
      <c r="A73" s="114" t="s">
        <v>62</v>
      </c>
      <c r="B73" s="114" t="s">
        <v>193</v>
      </c>
      <c r="C73" s="115">
        <v>1000</v>
      </c>
      <c r="D73" s="116">
        <v>45588</v>
      </c>
      <c r="E73" s="114" t="s">
        <v>191</v>
      </c>
    </row>
    <row r="74" spans="1:5" ht="14.4">
      <c r="A74" s="114" t="s">
        <v>62</v>
      </c>
      <c r="B74" s="114" t="s">
        <v>193</v>
      </c>
      <c r="C74" s="115">
        <v>450000</v>
      </c>
      <c r="D74" s="116">
        <v>45588</v>
      </c>
      <c r="E74" s="114" t="s">
        <v>191</v>
      </c>
    </row>
    <row r="75" spans="1:5" ht="14.4">
      <c r="A75" s="114" t="s">
        <v>62</v>
      </c>
      <c r="B75" s="114" t="s">
        <v>193</v>
      </c>
      <c r="C75" s="115">
        <v>339000</v>
      </c>
      <c r="D75" s="116">
        <v>45588</v>
      </c>
      <c r="E75" s="114" t="s">
        <v>191</v>
      </c>
    </row>
    <row r="76" spans="1:5" ht="14.4">
      <c r="A76" s="114" t="s">
        <v>62</v>
      </c>
      <c r="B76" s="114" t="s">
        <v>193</v>
      </c>
      <c r="C76" s="115">
        <v>80000</v>
      </c>
      <c r="D76" s="116">
        <v>45593</v>
      </c>
      <c r="E76" s="114" t="s">
        <v>191</v>
      </c>
    </row>
    <row r="77" spans="1:5" ht="14.4">
      <c r="A77" s="114" t="s">
        <v>62</v>
      </c>
      <c r="B77" s="114" t="s">
        <v>193</v>
      </c>
      <c r="C77" s="115">
        <v>346000</v>
      </c>
      <c r="D77" s="116">
        <v>45588</v>
      </c>
      <c r="E77" s="114" t="s">
        <v>198</v>
      </c>
    </row>
    <row r="78" spans="1:5" ht="14.4">
      <c r="A78" s="114" t="s">
        <v>62</v>
      </c>
      <c r="B78" s="114" t="s">
        <v>193</v>
      </c>
      <c r="C78" s="115">
        <v>25000</v>
      </c>
      <c r="D78" s="116">
        <v>45587</v>
      </c>
      <c r="E78" s="114" t="s">
        <v>191</v>
      </c>
    </row>
    <row r="79" spans="1:5" ht="14.4">
      <c r="A79" s="114" t="s">
        <v>62</v>
      </c>
      <c r="B79" s="114" t="s">
        <v>193</v>
      </c>
      <c r="C79" s="115">
        <v>250000</v>
      </c>
      <c r="D79" s="116">
        <v>45596</v>
      </c>
      <c r="E79" s="114" t="s">
        <v>191</v>
      </c>
    </row>
    <row r="80" spans="1:5" ht="14.4">
      <c r="A80" s="114" t="s">
        <v>62</v>
      </c>
      <c r="B80" s="114" t="s">
        <v>193</v>
      </c>
      <c r="C80" s="115">
        <v>120000</v>
      </c>
      <c r="D80" s="116">
        <v>45586</v>
      </c>
      <c r="E80" s="114" t="s">
        <v>198</v>
      </c>
    </row>
    <row r="81" spans="1:5" ht="14.4">
      <c r="A81" s="114" t="s">
        <v>62</v>
      </c>
      <c r="B81" s="114" t="s">
        <v>193</v>
      </c>
      <c r="C81" s="115">
        <v>375000</v>
      </c>
      <c r="D81" s="116">
        <v>45586</v>
      </c>
      <c r="E81" s="114" t="s">
        <v>191</v>
      </c>
    </row>
    <row r="82" spans="1:5" ht="14.4">
      <c r="A82" s="114" t="s">
        <v>62</v>
      </c>
      <c r="B82" s="114" t="s">
        <v>193</v>
      </c>
      <c r="C82" s="115">
        <v>140000</v>
      </c>
      <c r="D82" s="116">
        <v>45583</v>
      </c>
      <c r="E82" s="114" t="s">
        <v>191</v>
      </c>
    </row>
    <row r="83" spans="1:5" ht="14.4">
      <c r="A83" s="114" t="s">
        <v>62</v>
      </c>
      <c r="B83" s="114" t="s">
        <v>193</v>
      </c>
      <c r="C83" s="115">
        <v>100000</v>
      </c>
      <c r="D83" s="116">
        <v>45596</v>
      </c>
      <c r="E83" s="114" t="s">
        <v>191</v>
      </c>
    </row>
    <row r="84" spans="1:5" ht="14.4">
      <c r="A84" s="114" t="s">
        <v>62</v>
      </c>
      <c r="B84" s="114" t="s">
        <v>193</v>
      </c>
      <c r="C84" s="115">
        <v>520000</v>
      </c>
      <c r="D84" s="116">
        <v>45596</v>
      </c>
      <c r="E84" s="114" t="s">
        <v>191</v>
      </c>
    </row>
    <row r="85" spans="1:5" ht="14.4">
      <c r="A85" s="114" t="s">
        <v>62</v>
      </c>
      <c r="B85" s="114" t="s">
        <v>193</v>
      </c>
      <c r="C85" s="115">
        <v>440000</v>
      </c>
      <c r="D85" s="116">
        <v>45583</v>
      </c>
      <c r="E85" s="114" t="s">
        <v>191</v>
      </c>
    </row>
    <row r="86" spans="1:5" ht="14.4">
      <c r="A86" s="114" t="s">
        <v>62</v>
      </c>
      <c r="B86" s="114" t="s">
        <v>193</v>
      </c>
      <c r="C86" s="115">
        <v>375000</v>
      </c>
      <c r="D86" s="116">
        <v>45596</v>
      </c>
      <c r="E86" s="114" t="s">
        <v>191</v>
      </c>
    </row>
    <row r="87" spans="1:5" ht="14.4">
      <c r="A87" s="114" t="s">
        <v>62</v>
      </c>
      <c r="B87" s="114" t="s">
        <v>193</v>
      </c>
      <c r="C87" s="115">
        <v>405000</v>
      </c>
      <c r="D87" s="116">
        <v>45583</v>
      </c>
      <c r="E87" s="114" t="s">
        <v>191</v>
      </c>
    </row>
    <row r="88" spans="1:5" ht="14.4">
      <c r="A88" s="114" t="s">
        <v>84</v>
      </c>
      <c r="B88" s="114" t="s">
        <v>194</v>
      </c>
      <c r="C88" s="115">
        <v>355000</v>
      </c>
      <c r="D88" s="116">
        <v>45594</v>
      </c>
      <c r="E88" s="114" t="s">
        <v>191</v>
      </c>
    </row>
    <row r="89" spans="1:5" ht="14.4">
      <c r="A89" s="114" t="s">
        <v>84</v>
      </c>
      <c r="B89" s="114" t="s">
        <v>194</v>
      </c>
      <c r="C89" s="115">
        <v>375000</v>
      </c>
      <c r="D89" s="116">
        <v>45568</v>
      </c>
      <c r="E89" s="114" t="s">
        <v>191</v>
      </c>
    </row>
    <row r="90" spans="1:5" ht="14.4">
      <c r="A90" s="114" t="s">
        <v>84</v>
      </c>
      <c r="B90" s="114" t="s">
        <v>194</v>
      </c>
      <c r="C90" s="115">
        <v>315000</v>
      </c>
      <c r="D90" s="116">
        <v>45596</v>
      </c>
      <c r="E90" s="114" t="s">
        <v>191</v>
      </c>
    </row>
    <row r="91" spans="1:5" ht="14.4">
      <c r="A91" s="114" t="s">
        <v>72</v>
      </c>
      <c r="B91" s="114" t="s">
        <v>195</v>
      </c>
      <c r="C91" s="115">
        <v>210000</v>
      </c>
      <c r="D91" s="116">
        <v>45594</v>
      </c>
      <c r="E91" s="114" t="s">
        <v>191</v>
      </c>
    </row>
    <row r="92" spans="1:5" ht="14.4">
      <c r="A92" s="114" t="s">
        <v>72</v>
      </c>
      <c r="B92" s="114" t="s">
        <v>195</v>
      </c>
      <c r="C92" s="115">
        <v>430000</v>
      </c>
      <c r="D92" s="116">
        <v>45572</v>
      </c>
      <c r="E92" s="114" t="s">
        <v>191</v>
      </c>
    </row>
    <row r="93" spans="1:5" ht="14.4">
      <c r="A93" s="114" t="s">
        <v>72</v>
      </c>
      <c r="B93" s="114" t="s">
        <v>195</v>
      </c>
      <c r="C93" s="115">
        <v>82500</v>
      </c>
      <c r="D93" s="116">
        <v>45594</v>
      </c>
      <c r="E93" s="114" t="s">
        <v>191</v>
      </c>
    </row>
    <row r="94" spans="1:5" ht="14.4">
      <c r="A94" s="114" t="s">
        <v>72</v>
      </c>
      <c r="B94" s="114" t="s">
        <v>195</v>
      </c>
      <c r="C94" s="115">
        <v>392400</v>
      </c>
      <c r="D94" s="116">
        <v>45568</v>
      </c>
      <c r="E94" s="114" t="s">
        <v>189</v>
      </c>
    </row>
    <row r="95" spans="1:5" ht="14.4">
      <c r="A95" s="114" t="s">
        <v>72</v>
      </c>
      <c r="B95" s="114" t="s">
        <v>195</v>
      </c>
      <c r="C95" s="115">
        <v>415106</v>
      </c>
      <c r="D95" s="116">
        <v>45594</v>
      </c>
      <c r="E95" s="114" t="s">
        <v>198</v>
      </c>
    </row>
    <row r="96" spans="1:5" ht="14.4">
      <c r="A96" s="114" t="s">
        <v>72</v>
      </c>
      <c r="B96" s="114" t="s">
        <v>195</v>
      </c>
      <c r="C96" s="115">
        <v>22000</v>
      </c>
      <c r="D96" s="116">
        <v>45568</v>
      </c>
      <c r="E96" s="114" t="s">
        <v>191</v>
      </c>
    </row>
    <row r="97" spans="1:5" ht="14.4">
      <c r="A97" s="114" t="s">
        <v>72</v>
      </c>
      <c r="B97" s="114" t="s">
        <v>195</v>
      </c>
      <c r="C97" s="115">
        <v>895000</v>
      </c>
      <c r="D97" s="116">
        <v>45594</v>
      </c>
      <c r="E97" s="114" t="s">
        <v>191</v>
      </c>
    </row>
    <row r="98" spans="1:5" ht="14.4">
      <c r="A98" s="114" t="s">
        <v>72</v>
      </c>
      <c r="B98" s="114" t="s">
        <v>195</v>
      </c>
      <c r="C98" s="115">
        <v>394900</v>
      </c>
      <c r="D98" s="116">
        <v>45594</v>
      </c>
      <c r="E98" s="114" t="s">
        <v>191</v>
      </c>
    </row>
    <row r="99" spans="1:5" ht="14.4">
      <c r="A99" s="114" t="s">
        <v>72</v>
      </c>
      <c r="B99" s="114" t="s">
        <v>195</v>
      </c>
      <c r="C99" s="115">
        <v>315000</v>
      </c>
      <c r="D99" s="116">
        <v>45595</v>
      </c>
      <c r="E99" s="114" t="s">
        <v>191</v>
      </c>
    </row>
    <row r="100" spans="1:5" ht="14.4">
      <c r="A100" s="114" t="s">
        <v>72</v>
      </c>
      <c r="B100" s="114" t="s">
        <v>195</v>
      </c>
      <c r="C100" s="115">
        <v>7625000</v>
      </c>
      <c r="D100" s="116">
        <v>45568</v>
      </c>
      <c r="E100" s="114" t="s">
        <v>191</v>
      </c>
    </row>
    <row r="101" spans="1:5" ht="14.4">
      <c r="A101" s="114" t="s">
        <v>72</v>
      </c>
      <c r="B101" s="114" t="s">
        <v>195</v>
      </c>
      <c r="C101" s="115">
        <v>270000</v>
      </c>
      <c r="D101" s="116">
        <v>45568</v>
      </c>
      <c r="E101" s="114" t="s">
        <v>191</v>
      </c>
    </row>
    <row r="102" spans="1:5" ht="14.4">
      <c r="A102" s="114" t="s">
        <v>72</v>
      </c>
      <c r="B102" s="114" t="s">
        <v>195</v>
      </c>
      <c r="C102" s="115">
        <v>75000</v>
      </c>
      <c r="D102" s="116">
        <v>45595</v>
      </c>
      <c r="E102" s="114" t="s">
        <v>198</v>
      </c>
    </row>
    <row r="103" spans="1:5" ht="14.4">
      <c r="A103" s="114" t="s">
        <v>72</v>
      </c>
      <c r="B103" s="114" t="s">
        <v>195</v>
      </c>
      <c r="C103" s="115">
        <v>485000</v>
      </c>
      <c r="D103" s="116">
        <v>45595</v>
      </c>
      <c r="E103" s="114" t="s">
        <v>191</v>
      </c>
    </row>
    <row r="104" spans="1:5" ht="14.4">
      <c r="A104" s="114" t="s">
        <v>72</v>
      </c>
      <c r="B104" s="114" t="s">
        <v>195</v>
      </c>
      <c r="C104" s="115">
        <v>11722</v>
      </c>
      <c r="D104" s="116">
        <v>45567</v>
      </c>
      <c r="E104" s="114" t="s">
        <v>198</v>
      </c>
    </row>
    <row r="105" spans="1:5" ht="14.4">
      <c r="A105" s="114" t="s">
        <v>72</v>
      </c>
      <c r="B105" s="114" t="s">
        <v>195</v>
      </c>
      <c r="C105" s="115">
        <v>240000</v>
      </c>
      <c r="D105" s="116">
        <v>45596</v>
      </c>
      <c r="E105" s="114" t="s">
        <v>191</v>
      </c>
    </row>
    <row r="106" spans="1:5" ht="14.4">
      <c r="A106" s="114" t="s">
        <v>72</v>
      </c>
      <c r="B106" s="114" t="s">
        <v>195</v>
      </c>
      <c r="C106" s="115">
        <v>300000</v>
      </c>
      <c r="D106" s="116">
        <v>45568</v>
      </c>
      <c r="E106" s="114" t="s">
        <v>191</v>
      </c>
    </row>
    <row r="107" spans="1:5" ht="14.4">
      <c r="A107" s="114" t="s">
        <v>72</v>
      </c>
      <c r="B107" s="114" t="s">
        <v>195</v>
      </c>
      <c r="C107" s="115">
        <v>350000</v>
      </c>
      <c r="D107" s="116">
        <v>45573</v>
      </c>
      <c r="E107" s="114" t="s">
        <v>191</v>
      </c>
    </row>
    <row r="108" spans="1:5" ht="14.4">
      <c r="A108" s="114" t="s">
        <v>72</v>
      </c>
      <c r="B108" s="114" t="s">
        <v>195</v>
      </c>
      <c r="C108" s="115">
        <v>140500</v>
      </c>
      <c r="D108" s="116">
        <v>45566</v>
      </c>
      <c r="E108" s="114" t="s">
        <v>191</v>
      </c>
    </row>
    <row r="109" spans="1:5" ht="14.4">
      <c r="A109" s="114" t="s">
        <v>72</v>
      </c>
      <c r="B109" s="114" t="s">
        <v>195</v>
      </c>
      <c r="C109" s="115">
        <v>329900</v>
      </c>
      <c r="D109" s="116">
        <v>45596</v>
      </c>
      <c r="E109" s="114" t="s">
        <v>191</v>
      </c>
    </row>
    <row r="110" spans="1:5" ht="14.4">
      <c r="A110" s="114" t="s">
        <v>72</v>
      </c>
      <c r="B110" s="114" t="s">
        <v>195</v>
      </c>
      <c r="C110" s="115">
        <v>335000</v>
      </c>
      <c r="D110" s="116">
        <v>45566</v>
      </c>
      <c r="E110" s="114" t="s">
        <v>191</v>
      </c>
    </row>
    <row r="111" spans="1:5" ht="14.4">
      <c r="A111" s="114" t="s">
        <v>72</v>
      </c>
      <c r="B111" s="114" t="s">
        <v>195</v>
      </c>
      <c r="C111" s="115">
        <v>18000</v>
      </c>
      <c r="D111" s="116">
        <v>45567</v>
      </c>
      <c r="E111" s="114" t="s">
        <v>191</v>
      </c>
    </row>
    <row r="112" spans="1:5" ht="14.4">
      <c r="A112" s="114" t="s">
        <v>72</v>
      </c>
      <c r="B112" s="114" t="s">
        <v>195</v>
      </c>
      <c r="C112" s="115">
        <v>59000</v>
      </c>
      <c r="D112" s="116">
        <v>45567</v>
      </c>
      <c r="E112" s="114" t="s">
        <v>191</v>
      </c>
    </row>
    <row r="113" spans="1:5" ht="14.4">
      <c r="A113" s="114" t="s">
        <v>72</v>
      </c>
      <c r="B113" s="114" t="s">
        <v>195</v>
      </c>
      <c r="C113" s="115">
        <v>334900</v>
      </c>
      <c r="D113" s="116">
        <v>45566</v>
      </c>
      <c r="E113" s="114" t="s">
        <v>191</v>
      </c>
    </row>
    <row r="114" spans="1:5" ht="14.4">
      <c r="A114" s="114" t="s">
        <v>72</v>
      </c>
      <c r="B114" s="114" t="s">
        <v>195</v>
      </c>
      <c r="C114" s="115">
        <v>349900</v>
      </c>
      <c r="D114" s="116">
        <v>45566</v>
      </c>
      <c r="E114" s="114" t="s">
        <v>191</v>
      </c>
    </row>
    <row r="115" spans="1:5" ht="14.4">
      <c r="A115" s="114" t="s">
        <v>72</v>
      </c>
      <c r="B115" s="114" t="s">
        <v>195</v>
      </c>
      <c r="C115" s="115">
        <v>342500</v>
      </c>
      <c r="D115" s="116">
        <v>45568</v>
      </c>
      <c r="E115" s="114" t="s">
        <v>191</v>
      </c>
    </row>
    <row r="116" spans="1:5" ht="14.4">
      <c r="A116" s="114" t="s">
        <v>72</v>
      </c>
      <c r="B116" s="114" t="s">
        <v>195</v>
      </c>
      <c r="C116" s="115">
        <v>251000</v>
      </c>
      <c r="D116" s="116">
        <v>45575</v>
      </c>
      <c r="E116" s="114" t="s">
        <v>191</v>
      </c>
    </row>
    <row r="117" spans="1:5" ht="14.4">
      <c r="A117" s="114" t="s">
        <v>72</v>
      </c>
      <c r="B117" s="114" t="s">
        <v>195</v>
      </c>
      <c r="C117" s="115">
        <v>130000</v>
      </c>
      <c r="D117" s="116">
        <v>45576</v>
      </c>
      <c r="E117" s="114" t="s">
        <v>191</v>
      </c>
    </row>
    <row r="118" spans="1:5" ht="14.4">
      <c r="A118" s="114" t="s">
        <v>72</v>
      </c>
      <c r="B118" s="114" t="s">
        <v>195</v>
      </c>
      <c r="C118" s="115">
        <v>325000</v>
      </c>
      <c r="D118" s="116">
        <v>45576</v>
      </c>
      <c r="E118" s="114" t="s">
        <v>191</v>
      </c>
    </row>
    <row r="119" spans="1:5" ht="14.4">
      <c r="A119" s="114" t="s">
        <v>72</v>
      </c>
      <c r="B119" s="114" t="s">
        <v>195</v>
      </c>
      <c r="C119" s="115">
        <v>299000</v>
      </c>
      <c r="D119" s="116">
        <v>45576</v>
      </c>
      <c r="E119" s="114" t="s">
        <v>191</v>
      </c>
    </row>
    <row r="120" spans="1:5" ht="14.4">
      <c r="A120" s="114" t="s">
        <v>72</v>
      </c>
      <c r="B120" s="114" t="s">
        <v>195</v>
      </c>
      <c r="C120" s="115">
        <v>362600</v>
      </c>
      <c r="D120" s="116">
        <v>45580</v>
      </c>
      <c r="E120" s="114" t="s">
        <v>198</v>
      </c>
    </row>
    <row r="121" spans="1:5" ht="14.4">
      <c r="A121" s="114" t="s">
        <v>72</v>
      </c>
      <c r="B121" s="114" t="s">
        <v>195</v>
      </c>
      <c r="C121" s="115">
        <v>392000</v>
      </c>
      <c r="D121" s="116">
        <v>45580</v>
      </c>
      <c r="E121" s="114" t="s">
        <v>191</v>
      </c>
    </row>
    <row r="122" spans="1:5" ht="14.4">
      <c r="A122" s="114" t="s">
        <v>72</v>
      </c>
      <c r="B122" s="114" t="s">
        <v>195</v>
      </c>
      <c r="C122" s="115">
        <v>390000</v>
      </c>
      <c r="D122" s="116">
        <v>45581</v>
      </c>
      <c r="E122" s="114" t="s">
        <v>191</v>
      </c>
    </row>
    <row r="123" spans="1:5" ht="14.4">
      <c r="A123" s="114" t="s">
        <v>72</v>
      </c>
      <c r="B123" s="114" t="s">
        <v>195</v>
      </c>
      <c r="C123" s="115">
        <v>540000</v>
      </c>
      <c r="D123" s="116">
        <v>45575</v>
      </c>
      <c r="E123" s="114" t="s">
        <v>191</v>
      </c>
    </row>
    <row r="124" spans="1:5" ht="14.4">
      <c r="A124" s="114" t="s">
        <v>72</v>
      </c>
      <c r="B124" s="114" t="s">
        <v>195</v>
      </c>
      <c r="C124" s="115">
        <v>404500</v>
      </c>
      <c r="D124" s="116">
        <v>45566</v>
      </c>
      <c r="E124" s="114" t="s">
        <v>198</v>
      </c>
    </row>
    <row r="125" spans="1:5" ht="14.4">
      <c r="A125" s="114" t="s">
        <v>72</v>
      </c>
      <c r="B125" s="114" t="s">
        <v>195</v>
      </c>
      <c r="C125" s="115">
        <v>300000</v>
      </c>
      <c r="D125" s="116">
        <v>45575</v>
      </c>
      <c r="E125" s="114" t="s">
        <v>191</v>
      </c>
    </row>
    <row r="126" spans="1:5" ht="14.4">
      <c r="A126" s="114" t="s">
        <v>72</v>
      </c>
      <c r="B126" s="114" t="s">
        <v>195</v>
      </c>
      <c r="C126" s="115">
        <v>360000</v>
      </c>
      <c r="D126" s="116">
        <v>45575</v>
      </c>
      <c r="E126" s="114" t="s">
        <v>191</v>
      </c>
    </row>
    <row r="127" spans="1:5" ht="14.4">
      <c r="A127" s="114" t="s">
        <v>72</v>
      </c>
      <c r="B127" s="114" t="s">
        <v>195</v>
      </c>
      <c r="C127" s="115">
        <v>415000</v>
      </c>
      <c r="D127" s="116">
        <v>45587</v>
      </c>
      <c r="E127" s="114" t="s">
        <v>191</v>
      </c>
    </row>
    <row r="128" spans="1:5" ht="14.4">
      <c r="A128" s="114" t="s">
        <v>72</v>
      </c>
      <c r="B128" s="114" t="s">
        <v>195</v>
      </c>
      <c r="C128" s="115">
        <v>400000</v>
      </c>
      <c r="D128" s="116">
        <v>45575</v>
      </c>
      <c r="E128" s="114" t="s">
        <v>191</v>
      </c>
    </row>
    <row r="129" spans="1:5" ht="14.4">
      <c r="A129" s="114" t="s">
        <v>72</v>
      </c>
      <c r="B129" s="114" t="s">
        <v>195</v>
      </c>
      <c r="C129" s="115">
        <v>450000</v>
      </c>
      <c r="D129" s="116">
        <v>45576</v>
      </c>
      <c r="E129" s="114" t="s">
        <v>191</v>
      </c>
    </row>
    <row r="130" spans="1:5" ht="14.4">
      <c r="A130" s="114" t="s">
        <v>72</v>
      </c>
      <c r="B130" s="114" t="s">
        <v>195</v>
      </c>
      <c r="C130" s="115">
        <v>275000</v>
      </c>
      <c r="D130" s="116">
        <v>45581</v>
      </c>
      <c r="E130" s="114" t="s">
        <v>191</v>
      </c>
    </row>
    <row r="131" spans="1:5" ht="14.4">
      <c r="A131" s="114" t="s">
        <v>72</v>
      </c>
      <c r="B131" s="114" t="s">
        <v>195</v>
      </c>
      <c r="C131" s="115">
        <v>16595</v>
      </c>
      <c r="D131" s="116">
        <v>45575</v>
      </c>
      <c r="E131" s="114" t="s">
        <v>191</v>
      </c>
    </row>
    <row r="132" spans="1:5" ht="14.4">
      <c r="A132" s="114" t="s">
        <v>72</v>
      </c>
      <c r="B132" s="114" t="s">
        <v>195</v>
      </c>
      <c r="C132" s="115">
        <v>200000</v>
      </c>
      <c r="D132" s="116">
        <v>45575</v>
      </c>
      <c r="E132" s="114" t="s">
        <v>191</v>
      </c>
    </row>
    <row r="133" spans="1:5" ht="14.4">
      <c r="A133" s="114" t="s">
        <v>72</v>
      </c>
      <c r="B133" s="114" t="s">
        <v>195</v>
      </c>
      <c r="C133" s="115">
        <v>420000</v>
      </c>
      <c r="D133" s="116">
        <v>45574</v>
      </c>
      <c r="E133" s="114" t="s">
        <v>191</v>
      </c>
    </row>
    <row r="134" spans="1:5" ht="14.4">
      <c r="A134" s="114" t="s">
        <v>72</v>
      </c>
      <c r="B134" s="114" t="s">
        <v>195</v>
      </c>
      <c r="C134" s="115">
        <v>305250</v>
      </c>
      <c r="D134" s="116">
        <v>45582</v>
      </c>
      <c r="E134" s="114" t="s">
        <v>198</v>
      </c>
    </row>
    <row r="135" spans="1:5" ht="14.4">
      <c r="A135" s="114" t="s">
        <v>72</v>
      </c>
      <c r="B135" s="114" t="s">
        <v>195</v>
      </c>
      <c r="C135" s="115">
        <v>565000</v>
      </c>
      <c r="D135" s="116">
        <v>45582</v>
      </c>
      <c r="E135" s="114" t="s">
        <v>191</v>
      </c>
    </row>
    <row r="136" spans="1:5" ht="14.4">
      <c r="A136" s="114" t="s">
        <v>72</v>
      </c>
      <c r="B136" s="114" t="s">
        <v>195</v>
      </c>
      <c r="C136" s="115">
        <v>380000</v>
      </c>
      <c r="D136" s="116">
        <v>45583</v>
      </c>
      <c r="E136" s="114" t="s">
        <v>191</v>
      </c>
    </row>
    <row r="137" spans="1:5" ht="14.4">
      <c r="A137" s="114" t="s">
        <v>72</v>
      </c>
      <c r="B137" s="114" t="s">
        <v>195</v>
      </c>
      <c r="C137" s="115">
        <v>25000</v>
      </c>
      <c r="D137" s="116">
        <v>45593</v>
      </c>
      <c r="E137" s="114" t="s">
        <v>191</v>
      </c>
    </row>
    <row r="138" spans="1:5" ht="14.4">
      <c r="A138" s="114" t="s">
        <v>72</v>
      </c>
      <c r="B138" s="114" t="s">
        <v>195</v>
      </c>
      <c r="C138" s="115">
        <v>335000</v>
      </c>
      <c r="D138" s="116">
        <v>45582</v>
      </c>
      <c r="E138" s="114" t="s">
        <v>191</v>
      </c>
    </row>
    <row r="139" spans="1:5" ht="14.4">
      <c r="A139" s="114" t="s">
        <v>81</v>
      </c>
      <c r="B139" s="114" t="s">
        <v>196</v>
      </c>
      <c r="C139" s="115">
        <v>28000</v>
      </c>
      <c r="D139" s="116">
        <v>45581</v>
      </c>
      <c r="E139" s="114" t="s">
        <v>191</v>
      </c>
    </row>
    <row r="140" spans="1:5" ht="14.4">
      <c r="A140" s="114" t="s">
        <v>81</v>
      </c>
      <c r="B140" s="114" t="s">
        <v>196</v>
      </c>
      <c r="C140" s="115">
        <v>275000</v>
      </c>
      <c r="D140" s="116">
        <v>45582</v>
      </c>
      <c r="E140" s="114" t="s">
        <v>198</v>
      </c>
    </row>
    <row r="141" spans="1:5" ht="14.4">
      <c r="A141" s="114" t="s">
        <v>81</v>
      </c>
      <c r="B141" s="114" t="s">
        <v>196</v>
      </c>
      <c r="C141" s="115">
        <v>22000</v>
      </c>
      <c r="D141" s="116">
        <v>45587</v>
      </c>
      <c r="E141" s="114" t="s">
        <v>191</v>
      </c>
    </row>
    <row r="142" spans="1:5" ht="14.4">
      <c r="A142" s="114" t="s">
        <v>81</v>
      </c>
      <c r="B142" s="114" t="s">
        <v>196</v>
      </c>
      <c r="C142" s="115">
        <v>320000</v>
      </c>
      <c r="D142" s="116">
        <v>45583</v>
      </c>
      <c r="E142" s="114" t="s">
        <v>191</v>
      </c>
    </row>
    <row r="143" spans="1:5" ht="14.4">
      <c r="A143" s="114" t="s">
        <v>81</v>
      </c>
      <c r="B143" s="114" t="s">
        <v>196</v>
      </c>
      <c r="C143" s="115">
        <v>145000</v>
      </c>
      <c r="D143" s="116">
        <v>45586</v>
      </c>
      <c r="E143" s="114" t="s">
        <v>198</v>
      </c>
    </row>
    <row r="144" spans="1:5" ht="14.4">
      <c r="A144" s="114" t="s">
        <v>81</v>
      </c>
      <c r="B144" s="114" t="s">
        <v>196</v>
      </c>
      <c r="C144" s="115">
        <v>677500</v>
      </c>
      <c r="D144" s="116">
        <v>45567</v>
      </c>
      <c r="E144" s="114" t="s">
        <v>191</v>
      </c>
    </row>
    <row r="145" spans="1:5" ht="14.4">
      <c r="A145" s="114" t="s">
        <v>81</v>
      </c>
      <c r="B145" s="114" t="s">
        <v>196</v>
      </c>
      <c r="C145" s="115">
        <v>555000</v>
      </c>
      <c r="D145" s="116">
        <v>45595</v>
      </c>
      <c r="E145" s="114" t="s">
        <v>191</v>
      </c>
    </row>
    <row r="146" spans="1:5" ht="14.4">
      <c r="A146" s="114" t="s">
        <v>81</v>
      </c>
      <c r="B146" s="114" t="s">
        <v>196</v>
      </c>
      <c r="C146" s="115">
        <v>685000</v>
      </c>
      <c r="D146" s="116">
        <v>45576</v>
      </c>
      <c r="E146" s="114" t="s">
        <v>191</v>
      </c>
    </row>
    <row r="147" spans="1:5" ht="14.4">
      <c r="A147" s="114" t="s">
        <v>81</v>
      </c>
      <c r="B147" s="114" t="s">
        <v>196</v>
      </c>
      <c r="C147" s="115">
        <v>222478</v>
      </c>
      <c r="D147" s="116">
        <v>45593</v>
      </c>
      <c r="E147" s="114" t="s">
        <v>198</v>
      </c>
    </row>
    <row r="148" spans="1:5" ht="14.4">
      <c r="A148" s="114" t="s">
        <v>81</v>
      </c>
      <c r="B148" s="114" t="s">
        <v>196</v>
      </c>
      <c r="C148" s="115">
        <v>275000</v>
      </c>
      <c r="D148" s="116">
        <v>45568</v>
      </c>
      <c r="E148" s="114" t="s">
        <v>191</v>
      </c>
    </row>
    <row r="149" spans="1:5" ht="14.4">
      <c r="A149" s="114" t="s">
        <v>81</v>
      </c>
      <c r="B149" s="114" t="s">
        <v>196</v>
      </c>
      <c r="C149" s="115">
        <v>395000</v>
      </c>
      <c r="D149" s="116">
        <v>45569</v>
      </c>
      <c r="E149" s="114" t="s">
        <v>191</v>
      </c>
    </row>
    <row r="150" spans="1:5" ht="14.4">
      <c r="A150" s="114" t="s">
        <v>81</v>
      </c>
      <c r="B150" s="114" t="s">
        <v>196</v>
      </c>
      <c r="C150" s="115">
        <v>360000</v>
      </c>
      <c r="D150" s="116">
        <v>45569</v>
      </c>
      <c r="E150" s="114" t="s">
        <v>191</v>
      </c>
    </row>
    <row r="151" spans="1:5" ht="14.4">
      <c r="A151" s="114" t="s">
        <v>81</v>
      </c>
      <c r="B151" s="114" t="s">
        <v>196</v>
      </c>
      <c r="C151" s="115">
        <v>404900</v>
      </c>
      <c r="D151" s="116">
        <v>45589</v>
      </c>
      <c r="E151" s="114" t="s">
        <v>189</v>
      </c>
    </row>
    <row r="152" spans="1:5" ht="14.4">
      <c r="A152" s="114" t="s">
        <v>81</v>
      </c>
      <c r="B152" s="114" t="s">
        <v>196</v>
      </c>
      <c r="C152" s="115">
        <v>18000</v>
      </c>
      <c r="D152" s="116">
        <v>45589</v>
      </c>
      <c r="E152" s="114" t="s">
        <v>191</v>
      </c>
    </row>
    <row r="153" spans="1:5" ht="14.4">
      <c r="A153" s="114" t="s">
        <v>81</v>
      </c>
      <c r="B153" s="114" t="s">
        <v>196</v>
      </c>
      <c r="C153" s="115">
        <v>370000</v>
      </c>
      <c r="D153" s="116">
        <v>45589</v>
      </c>
      <c r="E153" s="114" t="s">
        <v>191</v>
      </c>
    </row>
    <row r="154" spans="1:5" ht="14.4">
      <c r="A154" s="114" t="s">
        <v>81</v>
      </c>
      <c r="B154" s="114" t="s">
        <v>196</v>
      </c>
      <c r="C154" s="115">
        <v>110000</v>
      </c>
      <c r="D154" s="116">
        <v>45593</v>
      </c>
      <c r="E154" s="114" t="s">
        <v>198</v>
      </c>
    </row>
    <row r="155" spans="1:5" ht="14.4">
      <c r="A155" s="114" t="s">
        <v>81</v>
      </c>
      <c r="B155" s="114" t="s">
        <v>196</v>
      </c>
      <c r="C155" s="115">
        <v>67500</v>
      </c>
      <c r="D155" s="116">
        <v>45573</v>
      </c>
      <c r="E155" s="114" t="s">
        <v>191</v>
      </c>
    </row>
    <row r="156" spans="1:5" ht="14.4">
      <c r="A156" s="114" t="s">
        <v>81</v>
      </c>
      <c r="B156" s="114" t="s">
        <v>196</v>
      </c>
      <c r="C156" s="115">
        <v>240000</v>
      </c>
      <c r="D156" s="116">
        <v>45594</v>
      </c>
      <c r="E156" s="114" t="s">
        <v>191</v>
      </c>
    </row>
    <row r="157" spans="1:5" ht="14.4">
      <c r="A157" s="114" t="s">
        <v>81</v>
      </c>
      <c r="B157" s="114" t="s">
        <v>196</v>
      </c>
      <c r="C157" s="115">
        <v>335900</v>
      </c>
      <c r="D157" s="116">
        <v>45588</v>
      </c>
      <c r="E157" s="114" t="s">
        <v>191</v>
      </c>
    </row>
    <row r="158" spans="1:5" ht="14.4">
      <c r="A158" s="114" t="s">
        <v>112</v>
      </c>
      <c r="B158" s="114" t="s">
        <v>197</v>
      </c>
      <c r="C158" s="115">
        <v>375000</v>
      </c>
      <c r="D158" s="116">
        <v>45575</v>
      </c>
      <c r="E158" s="114" t="s">
        <v>191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2024-11-01T17:53:56Z</dcterms:modified>
</cp:coreProperties>
</file>