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39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24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STATS'!$A$16:$C$16</definedName>
    <definedName name="CommercialSalesMarket">'SALES STATS'!$A$42:$C$42</definedName>
    <definedName name="ConstructionLoansMarket">'LOAN ONLY STATS'!$A$30:$C$33</definedName>
    <definedName name="ConventionalLoansExcludingInclineMarket">'LOAN ONLY STATS'!#REF!</definedName>
    <definedName name="ConventionalLoansMarket">'LOAN ONLY STATS'!$A$7:$C$10</definedName>
    <definedName name="CreditLineLoansMarket">'LOAN ONLY STATS'!$A$22:$C$24</definedName>
    <definedName name="HardMoneyLoansMarket">'LOAN ONLY STATS'!$A$39:$C$42</definedName>
    <definedName name="InclineSalesMarket">'SALES STATS'!#REF!</definedName>
    <definedName name="OverallLoans">'OVERALL STATS'!$A$20:$C$26</definedName>
    <definedName name="OverallSales">'OVERALL STATS'!$A$7:$C$14</definedName>
    <definedName name="OverallSalesAndLoans">'OVERALL STATS'!$A$32:$C$39</definedName>
    <definedName name="_xlnm.Print_Titles" localSheetId="1">'SALES STATS'!$1:$6</definedName>
    <definedName name="ResaleMarket">'SALES STATS'!$A$7:$C$14</definedName>
    <definedName name="ResidentialResaleMarket">'SALES STATS'!$A$29:$C$36</definedName>
    <definedName name="ResidentialSalesExcludingInclineMarket">'SALES STATS'!#REF!</definedName>
    <definedName name="SubdivisionMarket">'SALES STATS'!$A$20:$C$23</definedName>
    <definedName name="VacantLandSalesMarket">'SALES STATS'!$A$48:$C$52</definedName>
  </definedNames>
  <calcPr calcId="124519"/>
  <pivotCaches>
    <pivotCache cacheId="8" r:id="rId10"/>
    <pivotCache cacheId="13" r:id="rId11"/>
  </pivotCaches>
</workbook>
</file>

<file path=xl/calcChain.xml><?xml version="1.0" encoding="utf-8"?>
<calcChain xmlns="http://schemas.openxmlformats.org/spreadsheetml/2006/main">
  <c r="A2" i="24"/>
  <c r="C15"/>
  <c r="B15"/>
  <c r="E12" s="1"/>
  <c r="F5"/>
  <c r="G42" i="3"/>
  <c r="G41"/>
  <c r="G40"/>
  <c r="G39"/>
  <c r="G33"/>
  <c r="G32"/>
  <c r="G31"/>
  <c r="G30"/>
  <c r="G24"/>
  <c r="G23"/>
  <c r="G22"/>
  <c r="G16"/>
  <c r="G10"/>
  <c r="G9"/>
  <c r="G8"/>
  <c r="G7"/>
  <c r="G52" i="2"/>
  <c r="G51"/>
  <c r="G50"/>
  <c r="G49"/>
  <c r="G48"/>
  <c r="G36"/>
  <c r="G35"/>
  <c r="G34"/>
  <c r="G33"/>
  <c r="G32"/>
  <c r="G31"/>
  <c r="G30"/>
  <c r="G29"/>
  <c r="G23"/>
  <c r="G22"/>
  <c r="G21"/>
  <c r="G20"/>
  <c r="G14"/>
  <c r="G13"/>
  <c r="G12"/>
  <c r="G11"/>
  <c r="G10"/>
  <c r="G9"/>
  <c r="G8"/>
  <c r="G7"/>
  <c r="G39" i="1"/>
  <c r="G38"/>
  <c r="G37"/>
  <c r="G36"/>
  <c r="G35"/>
  <c r="G34"/>
  <c r="G33"/>
  <c r="G32"/>
  <c r="G26"/>
  <c r="G25"/>
  <c r="G24"/>
  <c r="G23"/>
  <c r="G22"/>
  <c r="G21"/>
  <c r="G20"/>
  <c r="G14"/>
  <c r="G13"/>
  <c r="G12"/>
  <c r="G11"/>
  <c r="G10"/>
  <c r="G9"/>
  <c r="G8"/>
  <c r="G7"/>
  <c r="C34" i="3"/>
  <c r="B34"/>
  <c r="C17"/>
  <c r="B17"/>
  <c r="C43" i="2"/>
  <c r="B43"/>
  <c r="B15" i="1"/>
  <c r="C15"/>
  <c r="B43" i="3"/>
  <c r="C43"/>
  <c r="B25"/>
  <c r="C25"/>
  <c r="B11"/>
  <c r="D7" s="1"/>
  <c r="C11"/>
  <c r="E7" s="1"/>
  <c r="B53" i="2"/>
  <c r="C53"/>
  <c r="B37"/>
  <c r="D30" s="1"/>
  <c r="C37"/>
  <c r="E30" s="1"/>
  <c r="A2"/>
  <c r="B24"/>
  <c r="D21" s="1"/>
  <c r="C24"/>
  <c r="F12" i="24" l="1"/>
  <c r="F11"/>
  <c r="F10"/>
  <c r="F6"/>
  <c r="E6"/>
  <c r="E11"/>
  <c r="F9"/>
  <c r="E10"/>
  <c r="E9"/>
  <c r="F8"/>
  <c r="F14"/>
  <c r="E5"/>
  <c r="E8"/>
  <c r="E14"/>
  <c r="F7"/>
  <c r="F13"/>
  <c r="E7"/>
  <c r="E13"/>
  <c r="D40" i="3"/>
  <c r="D42"/>
  <c r="D41"/>
  <c r="E33"/>
  <c r="E31"/>
  <c r="E24"/>
  <c r="E16"/>
  <c r="D16"/>
  <c r="E9"/>
  <c r="D9"/>
  <c r="E9" i="1"/>
  <c r="D9"/>
  <c r="E50" i="2"/>
  <c r="D50"/>
  <c r="E31"/>
  <c r="D31"/>
  <c r="E23"/>
  <c r="D23"/>
  <c r="E49"/>
  <c r="E52"/>
  <c r="D35"/>
  <c r="D36"/>
  <c r="D8" i="3"/>
  <c r="E10"/>
  <c r="D10"/>
  <c r="E8"/>
  <c r="D24"/>
  <c r="E23"/>
  <c r="D23"/>
  <c r="E30"/>
  <c r="E32"/>
  <c r="D30"/>
  <c r="D32"/>
  <c r="D31"/>
  <c r="D33"/>
  <c r="E41"/>
  <c r="E40"/>
  <c r="E42"/>
  <c r="D49" i="2"/>
  <c r="D52"/>
  <c r="E51"/>
  <c r="D51"/>
  <c r="E36"/>
  <c r="E35"/>
  <c r="E22"/>
  <c r="D22"/>
  <c r="E48"/>
  <c r="E29"/>
  <c r="E32"/>
  <c r="E34"/>
  <c r="E21"/>
  <c r="E20"/>
  <c r="D20"/>
  <c r="D33"/>
  <c r="E33"/>
  <c r="D34"/>
  <c r="D32"/>
  <c r="D29"/>
  <c r="D48"/>
  <c r="A2" i="3"/>
  <c r="E39"/>
  <c r="B15" i="2"/>
  <c r="C15"/>
  <c r="B27" i="1"/>
  <c r="C27"/>
  <c r="B40"/>
  <c r="C40"/>
  <c r="F15" i="24" l="1"/>
  <c r="E15"/>
  <c r="E35" i="1"/>
  <c r="D35"/>
  <c r="E24"/>
  <c r="D24"/>
  <c r="E9" i="2"/>
  <c r="D9"/>
  <c r="E17" i="3"/>
  <c r="D17"/>
  <c r="E26" i="1"/>
  <c r="D26"/>
  <c r="D36"/>
  <c r="E23"/>
  <c r="E25"/>
  <c r="D25"/>
  <c r="D23"/>
  <c r="E38"/>
  <c r="E36"/>
  <c r="E34"/>
  <c r="E37"/>
  <c r="D39" i="3"/>
  <c r="E34"/>
  <c r="D34"/>
  <c r="E22"/>
  <c r="D22"/>
  <c r="D53" i="2"/>
  <c r="E53"/>
  <c r="E37"/>
  <c r="D37"/>
  <c r="D8"/>
  <c r="D7"/>
  <c r="D10"/>
  <c r="D12"/>
  <c r="D14"/>
  <c r="D11"/>
  <c r="D13"/>
  <c r="E14"/>
  <c r="E7"/>
  <c r="E12"/>
  <c r="E8"/>
  <c r="E11"/>
  <c r="E13"/>
  <c r="E10"/>
  <c r="E33" i="1"/>
  <c r="E32"/>
  <c r="E39"/>
  <c r="D32"/>
  <c r="E8"/>
  <c r="D11"/>
  <c r="D8"/>
  <c r="D7"/>
  <c r="E14"/>
  <c r="E11"/>
  <c r="D10"/>
  <c r="D12"/>
  <c r="D13"/>
  <c r="D14"/>
  <c r="D22"/>
  <c r="E20"/>
  <c r="E21"/>
  <c r="E22"/>
  <c r="D38"/>
  <c r="D33"/>
  <c r="E7"/>
  <c r="D39"/>
  <c r="D34"/>
  <c r="D21"/>
  <c r="D20"/>
  <c r="E10"/>
  <c r="E12"/>
  <c r="D37"/>
  <c r="E13"/>
  <c r="E40" l="1"/>
  <c r="D40"/>
  <c r="E43" i="3"/>
  <c r="E25"/>
  <c r="D25"/>
  <c r="D43"/>
  <c r="E11"/>
  <c r="D11"/>
  <c r="E24" i="2"/>
  <c r="D24"/>
  <c r="D15" i="1"/>
  <c r="E15"/>
  <c r="E15" i="2"/>
  <c r="D15"/>
  <c r="D27" i="1"/>
  <c r="E27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<sst xmlns="http://schemas.openxmlformats.org/spreadsheetml/2006/main" count="1692" uniqueCount="184">
  <si>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</si>
  <si>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</si>
  <si>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</si>
  <si>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</si>
  <si>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</si>
  <si>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</si>
  <si>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</si>
  <si>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</si>
  <si>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</si>
  <si>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</si>
  <si>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</si>
  <si>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</si>
  <si>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</si>
  <si>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</si>
  <si>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</si>
  <si>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</si>
  <si>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</si>
  <si>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</si>
  <si>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</si>
  <si>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</si>
  <si>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</si>
  <si>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</si>
  <si>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</si>
  <si>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</si>
  <si>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</si>
  <si>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</si>
  <si>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</si>
  <si>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</si>
  <si>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</si>
  <si>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</si>
  <si>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</si>
  <si>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</si>
  <si>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</si>
  <si>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</si>
  <si>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</si>
  <si>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</si>
  <si>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</si>
  <si>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</si>
  <si>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</si>
  <si>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</si>
  <si>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</si>
  <si>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</si>
  <si>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</si>
  <si>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</si>
  <si>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BUILDER/DEVELOPER DEAL</t>
  </si>
  <si>
    <t>% OF DOLLAR VOLUME</t>
  </si>
  <si>
    <t>OVERALL TITLE COMPANY MARKET STATISTICS (Douglas County, NV)</t>
  </si>
  <si>
    <t>LOAN ONLY MARKETS  (Douglas County, NV)</t>
  </si>
  <si>
    <t>SALES MARKET (Douglas County, NV)</t>
  </si>
  <si>
    <t>BUILDER TRACKING</t>
  </si>
  <si>
    <t>BUILDER</t>
  </si>
  <si>
    <t>DOLLARVOL</t>
  </si>
  <si>
    <t>AVERAGE</t>
  </si>
  <si>
    <t>% OF $$$ VOLUME</t>
  </si>
  <si>
    <t>Reporting Period: NOVEMBER, 2024</t>
  </si>
  <si>
    <t>First American Title</t>
  </si>
  <si>
    <t>SINGLE FAM RES.</t>
  </si>
  <si>
    <t>KIETZKE</t>
  </si>
  <si>
    <t>JP</t>
  </si>
  <si>
    <t>YES</t>
  </si>
  <si>
    <t>TL KINGSBURY ESTATES</t>
  </si>
  <si>
    <t>Ticor Title</t>
  </si>
  <si>
    <t>GARDNERVILLE</t>
  </si>
  <si>
    <t>RLT</t>
  </si>
  <si>
    <t>NO</t>
  </si>
  <si>
    <t>First Centennial Title</t>
  </si>
  <si>
    <t>3</t>
  </si>
  <si>
    <t>CARSON CITY</t>
  </si>
  <si>
    <t>23</t>
  </si>
  <si>
    <t>ZEPHYR</t>
  </si>
  <si>
    <t>17</t>
  </si>
  <si>
    <t>Signature Title</t>
  </si>
  <si>
    <t>CONDO/TWNHSE</t>
  </si>
  <si>
    <t>JML</t>
  </si>
  <si>
    <t>Landmark Title</t>
  </si>
  <si>
    <t>PLUMB</t>
  </si>
  <si>
    <t>DP</t>
  </si>
  <si>
    <t>DRESSLER FLATS LLC</t>
  </si>
  <si>
    <t>CARTER HILL HOMES LLC</t>
  </si>
  <si>
    <t>RIDGEVIEW</t>
  </si>
  <si>
    <t>20</t>
  </si>
  <si>
    <t>JC VALLEY KNOLLS LLC</t>
  </si>
  <si>
    <t>VACANT LAND</t>
  </si>
  <si>
    <t>MINDEN</t>
  </si>
  <si>
    <t>ET</t>
  </si>
  <si>
    <t>Toiyabe Title</t>
  </si>
  <si>
    <t>MOBILE HOME</t>
  </si>
  <si>
    <t>MB</t>
  </si>
  <si>
    <t>TW</t>
  </si>
  <si>
    <t>BEACH CLUB DEVELOPMENT PHASE II LLC</t>
  </si>
  <si>
    <t>1320-30-701-031</t>
  </si>
  <si>
    <t>LAS VEGAS</t>
  </si>
  <si>
    <t>NCS</t>
  </si>
  <si>
    <t>Stewart Title</t>
  </si>
  <si>
    <t>SAB</t>
  </si>
  <si>
    <t>Core Title</t>
  </si>
  <si>
    <t>DC</t>
  </si>
  <si>
    <t>2-4 PLEX</t>
  </si>
  <si>
    <t>JC VALLEY KNOLLS 2 LLC</t>
  </si>
  <si>
    <t>5</t>
  </si>
  <si>
    <t>TAHOENOW VENTURES LLC</t>
  </si>
  <si>
    <t>9</t>
  </si>
  <si>
    <t>SK</t>
  </si>
  <si>
    <t>DKC</t>
  </si>
  <si>
    <t>KDJ</t>
  </si>
  <si>
    <t>MOUNTAIN MEADOW ESTATES LLC</t>
  </si>
  <si>
    <t>RC</t>
  </si>
  <si>
    <t>AMG</t>
  </si>
  <si>
    <t>SD</t>
  </si>
  <si>
    <t>DAMONTE</t>
  </si>
  <si>
    <t>24</t>
  </si>
  <si>
    <t>MONTE VISTA MINDEN LLC</t>
  </si>
  <si>
    <t>BA</t>
  </si>
  <si>
    <t>15</t>
  </si>
  <si>
    <t>TL KINSBURY ESTATES</t>
  </si>
  <si>
    <t>1419-26-610-028</t>
  </si>
  <si>
    <t>INCLINE</t>
  </si>
  <si>
    <t>VD</t>
  </si>
  <si>
    <t>1420-28-402-009</t>
  </si>
  <si>
    <t>1420-18-113-104</t>
  </si>
  <si>
    <t>FHA</t>
  </si>
  <si>
    <t>MASON MCDUFFIE MORTGAGE CORPORATION</t>
  </si>
  <si>
    <t>1420-07-210-004</t>
  </si>
  <si>
    <t>HARD MONEY</t>
  </si>
  <si>
    <t>FRUGOLI, STEPHEN; FRUGOLI, TARA</t>
  </si>
  <si>
    <t>CONSTRUCTION</t>
  </si>
  <si>
    <t>BNC NATIONAL BANK</t>
  </si>
  <si>
    <t>1318-03-211-002</t>
  </si>
  <si>
    <t>HARDY, ROBERT STEPHEN TRUSTEE; HARDY COMMUNITY PROPERTY TRUST</t>
  </si>
  <si>
    <t>1320-33-110-016</t>
  </si>
  <si>
    <t>CONVENTIONAL</t>
  </si>
  <si>
    <t>US BANK NA</t>
  </si>
  <si>
    <t>1420-33-310-010</t>
  </si>
  <si>
    <t>GUILD MORTGAGE COMPANY LLC</t>
  </si>
  <si>
    <t>1320-30-701-030</t>
  </si>
  <si>
    <t>COMMERCIAL</t>
  </si>
  <si>
    <t>ENTERPRISE BANK &amp; TRUST</t>
  </si>
  <si>
    <t>1318-23-510-011</t>
  </si>
  <si>
    <t>KAUAI FEDERAL CREDIT UNION</t>
  </si>
  <si>
    <t>1320-02-002-011</t>
  </si>
  <si>
    <t>1220-15-210-004</t>
  </si>
  <si>
    <t>1320-33-719-011</t>
  </si>
  <si>
    <t>VA</t>
  </si>
  <si>
    <t>CROSSCOUNTRY MORTGAGE LLC</t>
  </si>
  <si>
    <t>1420-05-210-036 AND MORE</t>
  </si>
  <si>
    <t>D R HORTON INC NNV</t>
  </si>
  <si>
    <t>1319-19-411-004</t>
  </si>
  <si>
    <t>CREDIT LINE</t>
  </si>
  <si>
    <t>HERITAGE BANK OF NEVADA</t>
  </si>
  <si>
    <t>1320-33-230-007</t>
  </si>
  <si>
    <t>UNITED WHOLESALE MORTGAGE LLC</t>
  </si>
  <si>
    <t>1419-09-001-034</t>
  </si>
  <si>
    <t>KULAR, GULZAR</t>
  </si>
  <si>
    <t>1220-04-602-006</t>
  </si>
  <si>
    <t>QUORUM FEDERAL CREDIT UNION</t>
  </si>
  <si>
    <t>1022-29-412-007</t>
  </si>
  <si>
    <t>NEVADA STATE BANK</t>
  </si>
  <si>
    <t>1419-11-002-047</t>
  </si>
  <si>
    <t>GREATER NEVADA CREDIT UNION</t>
  </si>
  <si>
    <t>1220-24-302-029</t>
  </si>
  <si>
    <t>UNITED WHOLESALE MORTGAGE</t>
  </si>
  <si>
    <t>1022-10-002-080</t>
  </si>
  <si>
    <t>1022-16-001-094</t>
  </si>
  <si>
    <t>PHH MORTGAGE CORPORATION</t>
  </si>
  <si>
    <t>1419-03-002-161</t>
  </si>
  <si>
    <t>1320-30-718-010</t>
  </si>
  <si>
    <t>CLEAR MORTGAGE CAPITAL INC</t>
  </si>
  <si>
    <t>1420-28-811-028</t>
  </si>
  <si>
    <t>LOAN STORE INC</t>
  </si>
  <si>
    <t>ALL PRO FUNDING V LLC</t>
  </si>
  <si>
    <t>1220-03-212-019</t>
  </si>
  <si>
    <t>SMITH, COLE S; SMITH, TONI ANN</t>
  </si>
  <si>
    <t>CT</t>
  </si>
  <si>
    <t>FA</t>
  </si>
  <si>
    <t>FC</t>
  </si>
  <si>
    <t>LT</t>
  </si>
  <si>
    <t>SIG</t>
  </si>
  <si>
    <t>ST</t>
  </si>
  <si>
    <t>TI</t>
  </si>
  <si>
    <t>TT</t>
  </si>
  <si>
    <t>Deed</t>
  </si>
  <si>
    <t>Deed of Trust</t>
  </si>
  <si>
    <t>Deed Subdivider</t>
  </si>
  <si>
    <t>NO COMMERCIAL SALES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</si>
</sst>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55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left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" fillId="0" borderId="0" xfId="11"/>
    <xf numFmtId="0" fontId="19" fillId="0" borderId="0" xfId="11" applyFont="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First Centennial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Signature Title</c:v>
                </c:pt>
                <c:pt idx="4">
                  <c:v>Toiyabe Title</c:v>
                </c:pt>
                <c:pt idx="5">
                  <c:v>Core Title</c:v>
                </c:pt>
                <c:pt idx="6">
                  <c:v>Stewart Title</c:v>
                </c:pt>
                <c:pt idx="7">
                  <c:v>Landmark Title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50</c:v>
                </c:pt>
                <c:pt idx="1">
                  <c:v>16</c:v>
                </c:pt>
                <c:pt idx="2">
                  <c:v>16</c:v>
                </c:pt>
                <c:pt idx="3">
                  <c:v>10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</c:ser>
        <c:shape val="box"/>
        <c:axId val="123148160"/>
        <c:axId val="123149696"/>
        <c:axId val="0"/>
      </c:bar3DChart>
      <c:catAx>
        <c:axId val="123148160"/>
        <c:scaling>
          <c:orientation val="minMax"/>
        </c:scaling>
        <c:axPos val="b"/>
        <c:numFmt formatCode="General" sourceLinked="1"/>
        <c:majorTickMark val="none"/>
        <c:tickLblPos val="nextTo"/>
        <c:crossAx val="123149696"/>
        <c:crosses val="autoZero"/>
        <c:auto val="1"/>
        <c:lblAlgn val="ctr"/>
        <c:lblOffset val="100"/>
      </c:catAx>
      <c:valAx>
        <c:axId val="1231496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31481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STATS'!$A$20:$A$26</c:f>
              <c:strCache>
                <c:ptCount val="7"/>
                <c:pt idx="0">
                  <c:v>Ticor Title</c:v>
                </c:pt>
                <c:pt idx="1">
                  <c:v>First Centennial Title</c:v>
                </c:pt>
                <c:pt idx="2">
                  <c:v>First American Title</c:v>
                </c:pt>
                <c:pt idx="3">
                  <c:v>Toiyabe Title</c:v>
                </c:pt>
                <c:pt idx="4">
                  <c:v>Core Title</c:v>
                </c:pt>
                <c:pt idx="5">
                  <c:v>Signature Title</c:v>
                </c:pt>
                <c:pt idx="6">
                  <c:v>Stewart Title</c:v>
                </c:pt>
              </c:strCache>
            </c:strRef>
          </c:cat>
          <c:val>
            <c:numRef>
              <c:f>'OVERALL STATS'!$B$20:$B$26</c:f>
              <c:numCache>
                <c:formatCode>0</c:formatCode>
                <c:ptCount val="7"/>
                <c:pt idx="0">
                  <c:v>8</c:v>
                </c:pt>
                <c:pt idx="1">
                  <c:v>7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hape val="box"/>
        <c:axId val="123446784"/>
        <c:axId val="123448320"/>
        <c:axId val="0"/>
      </c:bar3DChart>
      <c:catAx>
        <c:axId val="123446784"/>
        <c:scaling>
          <c:orientation val="minMax"/>
        </c:scaling>
        <c:axPos val="b"/>
        <c:numFmt formatCode="General" sourceLinked="1"/>
        <c:majorTickMark val="none"/>
        <c:tickLblPos val="nextTo"/>
        <c:crossAx val="123448320"/>
        <c:crosses val="autoZero"/>
        <c:auto val="1"/>
        <c:lblAlgn val="ctr"/>
        <c:lblOffset val="100"/>
      </c:catAx>
      <c:valAx>
        <c:axId val="1234483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34467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STATS'!$A$32:$A$39</c:f>
              <c:strCache>
                <c:ptCount val="8"/>
                <c:pt idx="0">
                  <c:v>First Centennial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Signature Title</c:v>
                </c:pt>
                <c:pt idx="4">
                  <c:v>Toiyabe Title</c:v>
                </c:pt>
                <c:pt idx="5">
                  <c:v>Core Title</c:v>
                </c:pt>
                <c:pt idx="6">
                  <c:v>Stewart Title</c:v>
                </c:pt>
                <c:pt idx="7">
                  <c:v>Landmark Title</c:v>
                </c:pt>
              </c:strCache>
            </c:strRef>
          </c:cat>
          <c:val>
            <c:numRef>
              <c:f>'OVERALL STATS'!$B$32:$B$39</c:f>
              <c:numCache>
                <c:formatCode>0</c:formatCode>
                <c:ptCount val="8"/>
                <c:pt idx="0">
                  <c:v>57</c:v>
                </c:pt>
                <c:pt idx="1">
                  <c:v>24</c:v>
                </c:pt>
                <c:pt idx="2">
                  <c:v>21</c:v>
                </c:pt>
                <c:pt idx="3">
                  <c:v>11</c:v>
                </c:pt>
                <c:pt idx="4">
                  <c:v>9</c:v>
                </c:pt>
                <c:pt idx="5">
                  <c:v>7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</c:ser>
        <c:shape val="box"/>
        <c:axId val="123462400"/>
        <c:axId val="123463936"/>
        <c:axId val="0"/>
      </c:bar3DChart>
      <c:catAx>
        <c:axId val="123462400"/>
        <c:scaling>
          <c:orientation val="minMax"/>
        </c:scaling>
        <c:axPos val="b"/>
        <c:numFmt formatCode="General" sourceLinked="1"/>
        <c:majorTickMark val="none"/>
        <c:tickLblPos val="nextTo"/>
        <c:crossAx val="123463936"/>
        <c:crosses val="autoZero"/>
        <c:auto val="1"/>
        <c:lblAlgn val="ctr"/>
        <c:lblOffset val="100"/>
      </c:catAx>
      <c:valAx>
        <c:axId val="1234639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34624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First Centennial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Signature Title</c:v>
                </c:pt>
                <c:pt idx="4">
                  <c:v>Toiyabe Title</c:v>
                </c:pt>
                <c:pt idx="5">
                  <c:v>Core Title</c:v>
                </c:pt>
                <c:pt idx="6">
                  <c:v>Stewart Title</c:v>
                </c:pt>
                <c:pt idx="7">
                  <c:v>Landmark Title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70869530.489999995</c:v>
                </c:pt>
                <c:pt idx="1">
                  <c:v>29127743</c:v>
                </c:pt>
                <c:pt idx="2">
                  <c:v>9452989</c:v>
                </c:pt>
                <c:pt idx="3">
                  <c:v>12826681</c:v>
                </c:pt>
                <c:pt idx="4">
                  <c:v>3959800</c:v>
                </c:pt>
                <c:pt idx="5">
                  <c:v>4274000</c:v>
                </c:pt>
                <c:pt idx="6">
                  <c:v>1996000</c:v>
                </c:pt>
                <c:pt idx="7">
                  <c:v>530000</c:v>
                </c:pt>
              </c:numCache>
            </c:numRef>
          </c:val>
        </c:ser>
        <c:shape val="box"/>
        <c:axId val="123777024"/>
        <c:axId val="123778560"/>
        <c:axId val="0"/>
      </c:bar3DChart>
      <c:catAx>
        <c:axId val="123777024"/>
        <c:scaling>
          <c:orientation val="minMax"/>
        </c:scaling>
        <c:axPos val="b"/>
        <c:numFmt formatCode="General" sourceLinked="1"/>
        <c:majorTickMark val="none"/>
        <c:tickLblPos val="nextTo"/>
        <c:crossAx val="123778560"/>
        <c:crosses val="autoZero"/>
        <c:auto val="1"/>
        <c:lblAlgn val="ctr"/>
        <c:lblOffset val="100"/>
      </c:catAx>
      <c:valAx>
        <c:axId val="1237785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37770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STATS'!$A$20:$A$26</c:f>
              <c:strCache>
                <c:ptCount val="7"/>
                <c:pt idx="0">
                  <c:v>Ticor Title</c:v>
                </c:pt>
                <c:pt idx="1">
                  <c:v>First Centennial Title</c:v>
                </c:pt>
                <c:pt idx="2">
                  <c:v>First American Title</c:v>
                </c:pt>
                <c:pt idx="3">
                  <c:v>Toiyabe Title</c:v>
                </c:pt>
                <c:pt idx="4">
                  <c:v>Core Title</c:v>
                </c:pt>
                <c:pt idx="5">
                  <c:v>Signature Title</c:v>
                </c:pt>
                <c:pt idx="6">
                  <c:v>Stewart Title</c:v>
                </c:pt>
              </c:strCache>
            </c:strRef>
          </c:cat>
          <c:val>
            <c:numRef>
              <c:f>'OVERALL STATS'!$C$20:$C$26</c:f>
              <c:numCache>
                <c:formatCode>"$"#,##0</c:formatCode>
                <c:ptCount val="7"/>
                <c:pt idx="0">
                  <c:v>5033326</c:v>
                </c:pt>
                <c:pt idx="1">
                  <c:v>5641381</c:v>
                </c:pt>
                <c:pt idx="2">
                  <c:v>8445000</c:v>
                </c:pt>
                <c:pt idx="3">
                  <c:v>1956250</c:v>
                </c:pt>
                <c:pt idx="4">
                  <c:v>536933</c:v>
                </c:pt>
                <c:pt idx="5">
                  <c:v>900000</c:v>
                </c:pt>
                <c:pt idx="6">
                  <c:v>130000</c:v>
                </c:pt>
              </c:numCache>
            </c:numRef>
          </c:val>
        </c:ser>
        <c:shape val="box"/>
        <c:axId val="123804672"/>
        <c:axId val="123806464"/>
        <c:axId val="0"/>
      </c:bar3DChart>
      <c:catAx>
        <c:axId val="123804672"/>
        <c:scaling>
          <c:orientation val="minMax"/>
        </c:scaling>
        <c:axPos val="b"/>
        <c:numFmt formatCode="General" sourceLinked="1"/>
        <c:majorTickMark val="none"/>
        <c:tickLblPos val="nextTo"/>
        <c:crossAx val="123806464"/>
        <c:crosses val="autoZero"/>
        <c:auto val="1"/>
        <c:lblAlgn val="ctr"/>
        <c:lblOffset val="100"/>
      </c:catAx>
      <c:valAx>
        <c:axId val="1238064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38046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STATS'!$A$32:$A$39</c:f>
              <c:strCache>
                <c:ptCount val="8"/>
                <c:pt idx="0">
                  <c:v>First Centennial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Signature Title</c:v>
                </c:pt>
                <c:pt idx="4">
                  <c:v>Toiyabe Title</c:v>
                </c:pt>
                <c:pt idx="5">
                  <c:v>Core Title</c:v>
                </c:pt>
                <c:pt idx="6">
                  <c:v>Stewart Title</c:v>
                </c:pt>
                <c:pt idx="7">
                  <c:v>Landmark Title</c:v>
                </c:pt>
              </c:strCache>
            </c:strRef>
          </c:cat>
          <c:val>
            <c:numRef>
              <c:f>'OVERALL STATS'!$C$32:$C$39</c:f>
              <c:numCache>
                <c:formatCode>"$"#,##0</c:formatCode>
                <c:ptCount val="8"/>
                <c:pt idx="0">
                  <c:v>76510911.489999995</c:v>
                </c:pt>
                <c:pt idx="1">
                  <c:v>14486315</c:v>
                </c:pt>
                <c:pt idx="2">
                  <c:v>37572743</c:v>
                </c:pt>
                <c:pt idx="3">
                  <c:v>13726681</c:v>
                </c:pt>
                <c:pt idx="4">
                  <c:v>5916050</c:v>
                </c:pt>
                <c:pt idx="5">
                  <c:v>4810933</c:v>
                </c:pt>
                <c:pt idx="6">
                  <c:v>2126000</c:v>
                </c:pt>
                <c:pt idx="7">
                  <c:v>530000</c:v>
                </c:pt>
              </c:numCache>
            </c:numRef>
          </c:val>
        </c:ser>
        <c:shape val="box"/>
        <c:axId val="123828480"/>
        <c:axId val="123842560"/>
        <c:axId val="0"/>
      </c:bar3DChart>
      <c:catAx>
        <c:axId val="123828480"/>
        <c:scaling>
          <c:orientation val="minMax"/>
        </c:scaling>
        <c:axPos val="b"/>
        <c:numFmt formatCode="General" sourceLinked="1"/>
        <c:majorTickMark val="none"/>
        <c:tickLblPos val="nextTo"/>
        <c:crossAx val="123842560"/>
        <c:crosses val="autoZero"/>
        <c:auto val="1"/>
        <c:lblAlgn val="ctr"/>
        <c:lblOffset val="100"/>
      </c:catAx>
      <c:valAx>
        <c:axId val="1238425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38284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44</xdr:row>
      <xdr:rowOff>9525</xdr:rowOff>
    </xdr:from>
    <xdr:to>
      <xdr:col>6</xdr:col>
      <xdr:colOff>1152524</xdr:colOff>
      <xdr:row>61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62</xdr:row>
      <xdr:rowOff>19050</xdr:rowOff>
    </xdr:from>
    <xdr:to>
      <xdr:col>6</xdr:col>
      <xdr:colOff>1152524</xdr:colOff>
      <xdr:row>79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80</xdr:row>
      <xdr:rowOff>0</xdr:rowOff>
    </xdr:from>
    <xdr:to>
      <xdr:col>6</xdr:col>
      <xdr:colOff>1143000</xdr:colOff>
      <xdr:row>96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44</xdr:row>
      <xdr:rowOff>0</xdr:rowOff>
    </xdr:from>
    <xdr:to>
      <xdr:col>20</xdr:col>
      <xdr:colOff>190500</xdr:colOff>
      <xdr:row>60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62</xdr:row>
      <xdr:rowOff>9525</xdr:rowOff>
    </xdr:from>
    <xdr:to>
      <xdr:col>20</xdr:col>
      <xdr:colOff>190499</xdr:colOff>
      <xdr:row>79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80</xdr:row>
      <xdr:rowOff>9525</xdr:rowOff>
    </xdr:from>
    <xdr:to>
      <xdr:col>20</xdr:col>
      <xdr:colOff>180974</xdr:colOff>
      <xdr:row>97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628.673974652775" createdVersion="3" refreshedVersion="3" minRefreshableVersion="3" recordCount="107">
  <cacheSource type="worksheet">
    <worksheetSource name="Table5"/>
  </cacheSource>
  <cacheFields count="10">
    <cacheField name="FULLNAME" numFmtId="0">
      <sharedItems containsBlank="1" count="9">
        <s v="Core Title"/>
        <s v="First American Title"/>
        <s v="First Centennial Title"/>
        <s v="Landmark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1">
        <s v="MINDEN"/>
        <s v="CARSON CITY"/>
        <s v="LAS VEGAS"/>
        <s v="KIETZKE"/>
        <s v="INCLINE"/>
        <s v="GARDNERVILLE"/>
        <s v="RIDGEVIEW"/>
        <s v="ZEPHYR"/>
        <s v="DAMONTE"/>
        <s v="PLUMB"/>
        <m u="1"/>
      </sharedItems>
    </cacheField>
    <cacheField name="EO" numFmtId="0">
      <sharedItems containsBlank="1" count="27">
        <s v="SD"/>
        <s v="AMG"/>
        <s v="DC"/>
        <s v="KDJ"/>
        <s v="ET"/>
        <s v="NCS"/>
        <s v="JP"/>
        <s v="VD"/>
        <s v="TW"/>
        <s v="3"/>
        <s v="9"/>
        <s v="20"/>
        <s v="17"/>
        <s v="23"/>
        <s v="5"/>
        <s v="24"/>
        <s v="15"/>
        <s v="DP"/>
        <s v="JML"/>
        <s v="SAB"/>
        <s v="RC"/>
        <s v="BA"/>
        <s v="RLT"/>
        <s v="SK"/>
        <s v="DKC"/>
        <s v="MB"/>
        <m u="1"/>
      </sharedItems>
    </cacheField>
    <cacheField name="PROPTYPE" numFmtId="0">
      <sharedItems containsBlank="1" count="6">
        <s v="MOBILE HOME"/>
        <s v="SINGLE FAM RES."/>
        <s v="VACANT LAND"/>
        <s v="CONDO/TWNHSE"/>
        <s v="2-4 PLEX"/>
        <m u="1"/>
      </sharedItems>
    </cacheField>
    <cacheField name="DOCNUM" numFmtId="0">
      <sharedItems containsSemiMixedTypes="0" containsString="0" containsNumber="1" containsInteger="1" minValue="1014497" maxValue="1015343"/>
    </cacheField>
    <cacheField name="AMOUNT" numFmtId="165">
      <sharedItems containsSemiMixedTypes="0" containsString="0" containsNumber="1" minValue="120000" maxValue="16025000"/>
    </cacheField>
    <cacheField name="SUB" numFmtId="0">
      <sharedItems containsBlank="1" count="3">
        <s v="NO"/>
        <s v="YES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11-01T00:00:00" maxDate="2024-11-28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628.67414398148" createdVersion="3" refreshedVersion="3" minRefreshableVersion="3" recordCount="27">
  <cacheSource type="worksheet">
    <worksheetSource name="Table4"/>
  </cacheSource>
  <cacheFields count="8">
    <cacheField name="FULLNAME" numFmtId="0">
      <sharedItems containsBlank="1" count="15">
        <s v="Core Title"/>
        <s v="First American Title"/>
        <s v="First Centennial Title"/>
        <s v="Signature Title"/>
        <s v="Stewart Title"/>
        <s v="Ticor Title"/>
        <s v="Toiyabe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HARD MONEY"/>
        <s v="FHA"/>
        <s v="CONSTRUCTION"/>
        <s v="CONVENTIONAL"/>
        <s v="COMMERCIAL"/>
        <s v="VA"/>
        <s v="CREDIT LINE"/>
        <m u="1"/>
        <s v="SB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1014502" maxValue="1015322"/>
    </cacheField>
    <cacheField name="AMOUNT" numFmtId="165">
      <sharedItems containsSemiMixedTypes="0" containsString="0" containsNumber="1" containsInteger="1" minValue="45000" maxValue="3442500"/>
    </cacheField>
    <cacheField name="RECDATE" numFmtId="14">
      <sharedItems containsSemiMixedTypes="0" containsNonDate="0" containsDate="1" containsString="0" minDate="2024-11-01T00:00:00" maxDate="2024-11-28T00:00:00"/>
    </cacheField>
    <cacheField name="LENDER" numFmtId="0">
      <sharedItems containsBlank="1" count="116">
        <s v="FRUGOLI, STEPHEN; FRUGOLI, TARA"/>
        <s v="MASON MCDUFFIE MORTGAGE CORPORATION"/>
        <s v="BNC NATIONAL BANK"/>
        <s v="HARDY, ROBERT STEPHEN TRUSTEE; HARDY COMMUNITY PROPERTY TRUST"/>
        <s v="US BANK NA"/>
        <s v="GUILD MORTGAGE COMPANY LLC"/>
        <s v="ENTERPRISE BANK &amp; TRUST"/>
        <s v="UNITED WHOLESALE MORTGAGE LLC"/>
        <s v="KAUAI FEDERAL CREDIT UNION"/>
        <s v="CROSSCOUNTRY MORTGAGE LLC"/>
        <s v="D R HORTON INC NNV"/>
        <s v="HERITAGE BANK OF NEVADA"/>
        <s v="KULAR, GULZAR"/>
        <s v="QUORUM FEDERAL CREDIT UNION"/>
        <s v="NEVADA STATE BANK"/>
        <s v="GREATER NEVADA CREDIT UNION"/>
        <s v="UNITED WHOLESALE MORTGAGE"/>
        <s v="PHH MORTGAGE CORPORATION"/>
        <s v="CLEAR MORTGAGE CAPITAL INC"/>
        <s v="LOAN STORE INC"/>
        <s v="SMITH, COLE S; SMITH, TONI ANN"/>
        <s v="ALL PRO FUNDING V LLC"/>
        <m u="1"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PRIMELENDING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7">
  <r>
    <x v="0"/>
    <s v="CT"/>
    <x v="0"/>
    <x v="0"/>
    <x v="0"/>
    <n v="1014991"/>
    <n v="434000"/>
    <x v="0"/>
    <s v="YES"/>
    <d v="2024-11-18T00:00:00"/>
  </r>
  <r>
    <x v="0"/>
    <s v="CT"/>
    <x v="1"/>
    <x v="1"/>
    <x v="1"/>
    <n v="1014988"/>
    <n v="1925000"/>
    <x v="0"/>
    <s v="YES"/>
    <d v="2024-11-18T00:00:00"/>
  </r>
  <r>
    <x v="0"/>
    <s v="CT"/>
    <x v="1"/>
    <x v="2"/>
    <x v="1"/>
    <n v="1014736"/>
    <n v="625000"/>
    <x v="0"/>
    <s v="YES"/>
    <d v="2024-11-07T00:00:00"/>
  </r>
  <r>
    <x v="0"/>
    <s v="CT"/>
    <x v="1"/>
    <x v="3"/>
    <x v="2"/>
    <n v="1014764"/>
    <n v="750000"/>
    <x v="0"/>
    <s v="YES"/>
    <d v="2024-11-08T00:00:00"/>
  </r>
  <r>
    <x v="0"/>
    <s v="CT"/>
    <x v="1"/>
    <x v="2"/>
    <x v="1"/>
    <n v="1014600"/>
    <n v="540000"/>
    <x v="0"/>
    <s v="YES"/>
    <d v="2024-11-04T00:00:00"/>
  </r>
  <r>
    <x v="1"/>
    <s v="FA"/>
    <x v="0"/>
    <x v="4"/>
    <x v="3"/>
    <n v="1014969"/>
    <n v="4850000"/>
    <x v="1"/>
    <s v="YES"/>
    <d v="2024-11-15T00:00:00"/>
  </r>
  <r>
    <x v="1"/>
    <s v="FA"/>
    <x v="0"/>
    <x v="4"/>
    <x v="3"/>
    <n v="1014683"/>
    <n v="3100000"/>
    <x v="0"/>
    <s v="YES"/>
    <d v="2024-11-06T00:00:00"/>
  </r>
  <r>
    <x v="1"/>
    <s v="FA"/>
    <x v="0"/>
    <x v="4"/>
    <x v="1"/>
    <n v="1015126"/>
    <n v="520000"/>
    <x v="0"/>
    <s v="YES"/>
    <d v="2024-11-22T00:00:00"/>
  </r>
  <r>
    <x v="1"/>
    <s v="FA"/>
    <x v="0"/>
    <x v="4"/>
    <x v="1"/>
    <n v="1014528"/>
    <n v="450000"/>
    <x v="0"/>
    <s v="YES"/>
    <d v="2024-11-01T00:00:00"/>
  </r>
  <r>
    <x v="1"/>
    <s v="FA"/>
    <x v="2"/>
    <x v="5"/>
    <x v="2"/>
    <n v="1014589"/>
    <n v="540140"/>
    <x v="0"/>
    <s v="YES"/>
    <d v="2024-11-01T00:00:00"/>
  </r>
  <r>
    <x v="1"/>
    <s v="FA"/>
    <x v="0"/>
    <x v="4"/>
    <x v="1"/>
    <n v="1014983"/>
    <n v="461479"/>
    <x v="0"/>
    <s v="YES"/>
    <d v="2024-11-18T00:00:00"/>
  </r>
  <r>
    <x v="1"/>
    <s v="FA"/>
    <x v="0"/>
    <x v="4"/>
    <x v="3"/>
    <n v="1014972"/>
    <n v="4619400"/>
    <x v="1"/>
    <s v="YES"/>
    <d v="2024-11-15T00:00:00"/>
  </r>
  <r>
    <x v="1"/>
    <s v="FA"/>
    <x v="0"/>
    <x v="4"/>
    <x v="4"/>
    <n v="1014617"/>
    <n v="545000"/>
    <x v="0"/>
    <s v="YES"/>
    <d v="2024-11-04T00:00:00"/>
  </r>
  <r>
    <x v="1"/>
    <s v="FA"/>
    <x v="0"/>
    <x v="4"/>
    <x v="2"/>
    <n v="1014949"/>
    <n v="325000"/>
    <x v="0"/>
    <s v="YES"/>
    <d v="2024-11-15T00:00:00"/>
  </r>
  <r>
    <x v="1"/>
    <s v="FA"/>
    <x v="3"/>
    <x v="6"/>
    <x v="1"/>
    <n v="1014771"/>
    <n v="658022"/>
    <x v="1"/>
    <s v="YES"/>
    <d v="2024-11-08T00:00:00"/>
  </r>
  <r>
    <x v="1"/>
    <s v="FA"/>
    <x v="4"/>
    <x v="7"/>
    <x v="3"/>
    <n v="1015256"/>
    <n v="2500000"/>
    <x v="0"/>
    <s v="YES"/>
    <d v="2024-11-26T00:00:00"/>
  </r>
  <r>
    <x v="1"/>
    <s v="FA"/>
    <x v="0"/>
    <x v="4"/>
    <x v="3"/>
    <n v="1015312"/>
    <n v="4200000"/>
    <x v="0"/>
    <s v="YES"/>
    <d v="2024-11-27T00:00:00"/>
  </r>
  <r>
    <x v="1"/>
    <s v="FA"/>
    <x v="0"/>
    <x v="4"/>
    <x v="3"/>
    <n v="1014902"/>
    <n v="4676325"/>
    <x v="1"/>
    <s v="YES"/>
    <d v="2024-11-14T00:00:00"/>
  </r>
  <r>
    <x v="1"/>
    <s v="FA"/>
    <x v="3"/>
    <x v="8"/>
    <x v="1"/>
    <n v="1014959"/>
    <n v="400000"/>
    <x v="0"/>
    <s v="YES"/>
    <d v="2024-11-15T00:00:00"/>
  </r>
  <r>
    <x v="1"/>
    <s v="FA"/>
    <x v="3"/>
    <x v="6"/>
    <x v="1"/>
    <n v="1015337"/>
    <n v="732377"/>
    <x v="1"/>
    <s v="YES"/>
    <d v="2024-11-27T00:00:00"/>
  </r>
  <r>
    <x v="1"/>
    <s v="FA"/>
    <x v="0"/>
    <x v="4"/>
    <x v="1"/>
    <n v="1015331"/>
    <n v="550000"/>
    <x v="0"/>
    <s v="YES"/>
    <d v="2024-11-27T00:00:00"/>
  </r>
  <r>
    <x v="2"/>
    <s v="FC"/>
    <x v="5"/>
    <x v="9"/>
    <x v="1"/>
    <n v="1014872"/>
    <n v="780863"/>
    <x v="1"/>
    <s v="YES"/>
    <d v="2024-11-13T00:00:00"/>
  </r>
  <r>
    <x v="2"/>
    <s v="FC"/>
    <x v="5"/>
    <x v="9"/>
    <x v="1"/>
    <n v="1014882"/>
    <n v="381944"/>
    <x v="0"/>
    <s v="YES"/>
    <d v="2024-11-14T00:00:00"/>
  </r>
  <r>
    <x v="2"/>
    <s v="FC"/>
    <x v="6"/>
    <x v="10"/>
    <x v="1"/>
    <n v="1014732"/>
    <n v="614900"/>
    <x v="0"/>
    <s v="YES"/>
    <d v="2024-11-07T00:00:00"/>
  </r>
  <r>
    <x v="2"/>
    <s v="FC"/>
    <x v="6"/>
    <x v="11"/>
    <x v="1"/>
    <n v="1014756"/>
    <n v="703427"/>
    <x v="1"/>
    <s v="YES"/>
    <d v="2024-11-08T00:00:00"/>
  </r>
  <r>
    <x v="2"/>
    <s v="FC"/>
    <x v="7"/>
    <x v="12"/>
    <x v="3"/>
    <n v="1014748"/>
    <n v="455000"/>
    <x v="0"/>
    <s v="YES"/>
    <d v="2024-11-08T00:00:00"/>
  </r>
  <r>
    <x v="2"/>
    <s v="FC"/>
    <x v="5"/>
    <x v="9"/>
    <x v="3"/>
    <n v="1014745"/>
    <n v="437000"/>
    <x v="1"/>
    <s v="YES"/>
    <d v="2024-11-08T00:00:00"/>
  </r>
  <r>
    <x v="2"/>
    <s v="FC"/>
    <x v="7"/>
    <x v="12"/>
    <x v="1"/>
    <n v="1014899"/>
    <n v="1050000"/>
    <x v="0"/>
    <s v="YES"/>
    <d v="2024-11-14T00:00:00"/>
  </r>
  <r>
    <x v="2"/>
    <s v="FC"/>
    <x v="5"/>
    <x v="9"/>
    <x v="1"/>
    <n v="1014936"/>
    <n v="489000"/>
    <x v="0"/>
    <s v="YES"/>
    <d v="2024-11-15T00:00:00"/>
  </r>
  <r>
    <x v="2"/>
    <s v="FC"/>
    <x v="7"/>
    <x v="12"/>
    <x v="1"/>
    <n v="1014905"/>
    <n v="493000"/>
    <x v="0"/>
    <s v="YES"/>
    <d v="2024-11-14T00:00:00"/>
  </r>
  <r>
    <x v="2"/>
    <s v="FC"/>
    <x v="7"/>
    <x v="12"/>
    <x v="1"/>
    <n v="1014578"/>
    <n v="16025000"/>
    <x v="0"/>
    <s v="YES"/>
    <d v="2024-11-01T00:00:00"/>
  </r>
  <r>
    <x v="2"/>
    <s v="FC"/>
    <x v="5"/>
    <x v="9"/>
    <x v="1"/>
    <n v="1014801"/>
    <n v="720000"/>
    <x v="0"/>
    <s v="YES"/>
    <d v="2024-11-12T00:00:00"/>
  </r>
  <r>
    <x v="2"/>
    <s v="FC"/>
    <x v="1"/>
    <x v="13"/>
    <x v="1"/>
    <n v="1014807"/>
    <n v="1400000"/>
    <x v="0"/>
    <s v="YES"/>
    <d v="2024-11-12T00:00:00"/>
  </r>
  <r>
    <x v="2"/>
    <s v="FC"/>
    <x v="7"/>
    <x v="12"/>
    <x v="1"/>
    <n v="1014822"/>
    <n v="725000"/>
    <x v="0"/>
    <s v="YES"/>
    <d v="2024-11-12T00:00:00"/>
  </r>
  <r>
    <x v="2"/>
    <s v="FC"/>
    <x v="5"/>
    <x v="9"/>
    <x v="1"/>
    <n v="1014866"/>
    <n v="467000"/>
    <x v="1"/>
    <s v="YES"/>
    <d v="2024-11-13T00:00:00"/>
  </r>
  <r>
    <x v="2"/>
    <s v="FC"/>
    <x v="5"/>
    <x v="9"/>
    <x v="1"/>
    <n v="1014941"/>
    <n v="750000"/>
    <x v="0"/>
    <s v="YES"/>
    <d v="2024-11-15T00:00:00"/>
  </r>
  <r>
    <x v="2"/>
    <s v="FC"/>
    <x v="6"/>
    <x v="11"/>
    <x v="1"/>
    <n v="1014944"/>
    <n v="692935"/>
    <x v="1"/>
    <s v="YES"/>
    <d v="2024-11-15T00:00:00"/>
  </r>
  <r>
    <x v="2"/>
    <s v="FC"/>
    <x v="5"/>
    <x v="9"/>
    <x v="1"/>
    <n v="1014621"/>
    <n v="475000"/>
    <x v="0"/>
    <s v="YES"/>
    <d v="2024-11-04T00:00:00"/>
  </r>
  <r>
    <x v="2"/>
    <s v="FC"/>
    <x v="7"/>
    <x v="12"/>
    <x v="1"/>
    <n v="1014966"/>
    <n v="2100000"/>
    <x v="0"/>
    <s v="YES"/>
    <d v="2024-11-15T00:00:00"/>
  </r>
  <r>
    <x v="2"/>
    <s v="FC"/>
    <x v="7"/>
    <x v="12"/>
    <x v="1"/>
    <n v="1014693"/>
    <n v="1700000"/>
    <x v="0"/>
    <s v="YES"/>
    <d v="2024-11-06T00:00:00"/>
  </r>
  <r>
    <x v="2"/>
    <s v="FC"/>
    <x v="5"/>
    <x v="9"/>
    <x v="1"/>
    <n v="1014938"/>
    <n v="539950"/>
    <x v="0"/>
    <s v="YES"/>
    <d v="2024-11-15T00:00:00"/>
  </r>
  <r>
    <x v="2"/>
    <s v="FC"/>
    <x v="7"/>
    <x v="12"/>
    <x v="1"/>
    <n v="1014607"/>
    <n v="1580000"/>
    <x v="0"/>
    <s v="YES"/>
    <d v="2024-11-04T00:00:00"/>
  </r>
  <r>
    <x v="2"/>
    <s v="FC"/>
    <x v="6"/>
    <x v="11"/>
    <x v="3"/>
    <n v="1015015"/>
    <n v="399990"/>
    <x v="1"/>
    <s v="YES"/>
    <d v="2024-11-19T00:00:00"/>
  </r>
  <r>
    <x v="2"/>
    <s v="FC"/>
    <x v="6"/>
    <x v="11"/>
    <x v="1"/>
    <n v="1014633"/>
    <n v="616184"/>
    <x v="1"/>
    <s v="YES"/>
    <d v="2024-11-04T00:00:00"/>
  </r>
  <r>
    <x v="2"/>
    <s v="FC"/>
    <x v="6"/>
    <x v="14"/>
    <x v="1"/>
    <n v="1014653"/>
    <n v="1150000"/>
    <x v="0"/>
    <s v="YES"/>
    <d v="2024-11-05T00:00:00"/>
  </r>
  <r>
    <x v="2"/>
    <s v="FC"/>
    <x v="6"/>
    <x v="10"/>
    <x v="1"/>
    <n v="1014663"/>
    <n v="975000"/>
    <x v="0"/>
    <s v="YES"/>
    <d v="2024-11-05T00:00:00"/>
  </r>
  <r>
    <x v="2"/>
    <s v="FC"/>
    <x v="5"/>
    <x v="9"/>
    <x v="1"/>
    <n v="1014962"/>
    <n v="2552000"/>
    <x v="0"/>
    <s v="YES"/>
    <d v="2024-11-15T00:00:00"/>
  </r>
  <r>
    <x v="2"/>
    <s v="FC"/>
    <x v="6"/>
    <x v="11"/>
    <x v="1"/>
    <n v="1015305"/>
    <n v="661977"/>
    <x v="1"/>
    <s v="YES"/>
    <d v="2024-11-27T00:00:00"/>
  </r>
  <r>
    <x v="2"/>
    <s v="FC"/>
    <x v="6"/>
    <x v="11"/>
    <x v="3"/>
    <n v="1015145"/>
    <n v="459000"/>
    <x v="1"/>
    <s v="YES"/>
    <d v="2024-11-22T00:00:00"/>
  </r>
  <r>
    <x v="2"/>
    <s v="FC"/>
    <x v="6"/>
    <x v="11"/>
    <x v="1"/>
    <n v="1015149"/>
    <n v="808819"/>
    <x v="1"/>
    <s v="YES"/>
    <d v="2024-11-22T00:00:00"/>
  </r>
  <r>
    <x v="2"/>
    <s v="FC"/>
    <x v="8"/>
    <x v="15"/>
    <x v="1"/>
    <n v="1015034"/>
    <n v="527500"/>
    <x v="0"/>
    <s v="YES"/>
    <d v="2024-11-19T00:00:00"/>
  </r>
  <r>
    <x v="2"/>
    <s v="FC"/>
    <x v="5"/>
    <x v="9"/>
    <x v="1"/>
    <n v="1015209"/>
    <n v="440000"/>
    <x v="0"/>
    <s v="YES"/>
    <d v="2024-11-25T00:00:00"/>
  </r>
  <r>
    <x v="2"/>
    <s v="FC"/>
    <x v="6"/>
    <x v="11"/>
    <x v="1"/>
    <n v="1014926"/>
    <n v="581416"/>
    <x v="1"/>
    <s v="YES"/>
    <d v="2024-11-14T00:00:00"/>
  </r>
  <r>
    <x v="2"/>
    <s v="FC"/>
    <x v="5"/>
    <x v="9"/>
    <x v="1"/>
    <n v="1015217"/>
    <n v="499000"/>
    <x v="0"/>
    <s v="YES"/>
    <d v="2024-11-25T00:00:00"/>
  </r>
  <r>
    <x v="2"/>
    <s v="FC"/>
    <x v="6"/>
    <x v="11"/>
    <x v="1"/>
    <n v="1015131"/>
    <n v="676000"/>
    <x v="1"/>
    <s v="YES"/>
    <d v="2024-11-22T00:00:00"/>
  </r>
  <r>
    <x v="2"/>
    <s v="FC"/>
    <x v="5"/>
    <x v="9"/>
    <x v="1"/>
    <n v="1015299"/>
    <n v="1009845.49"/>
    <x v="1"/>
    <s v="YES"/>
    <d v="2024-11-27T00:00:00"/>
  </r>
  <r>
    <x v="2"/>
    <s v="FC"/>
    <x v="7"/>
    <x v="12"/>
    <x v="3"/>
    <n v="1015163"/>
    <n v="1988000"/>
    <x v="0"/>
    <s v="YES"/>
    <d v="2024-11-22T00:00:00"/>
  </r>
  <r>
    <x v="2"/>
    <s v="FC"/>
    <x v="6"/>
    <x v="11"/>
    <x v="1"/>
    <n v="1015308"/>
    <n v="699990"/>
    <x v="1"/>
    <s v="YES"/>
    <d v="2024-11-27T00:00:00"/>
  </r>
  <r>
    <x v="2"/>
    <s v="FC"/>
    <x v="5"/>
    <x v="9"/>
    <x v="1"/>
    <n v="1015318"/>
    <n v="595000"/>
    <x v="0"/>
    <s v="YES"/>
    <d v="2024-11-27T00:00:00"/>
  </r>
  <r>
    <x v="2"/>
    <s v="FC"/>
    <x v="6"/>
    <x v="16"/>
    <x v="1"/>
    <n v="1015325"/>
    <n v="420000"/>
    <x v="0"/>
    <s v="YES"/>
    <d v="2024-11-27T00:00:00"/>
  </r>
  <r>
    <x v="2"/>
    <s v="FC"/>
    <x v="6"/>
    <x v="11"/>
    <x v="3"/>
    <n v="1015239"/>
    <n v="513729"/>
    <x v="1"/>
    <s v="YES"/>
    <d v="2024-11-26T00:00:00"/>
  </r>
  <r>
    <x v="2"/>
    <s v="FC"/>
    <x v="6"/>
    <x v="11"/>
    <x v="3"/>
    <n v="1015264"/>
    <n v="407990"/>
    <x v="1"/>
    <s v="YES"/>
    <d v="2024-11-26T00:00:00"/>
  </r>
  <r>
    <x v="2"/>
    <s v="FC"/>
    <x v="6"/>
    <x v="11"/>
    <x v="3"/>
    <n v="1015283"/>
    <n v="470000"/>
    <x v="1"/>
    <s v="YES"/>
    <d v="2024-11-26T00:00:00"/>
  </r>
  <r>
    <x v="2"/>
    <s v="FC"/>
    <x v="6"/>
    <x v="11"/>
    <x v="1"/>
    <n v="1015289"/>
    <n v="609634"/>
    <x v="1"/>
    <s v="YES"/>
    <d v="2024-11-26T00:00:00"/>
  </r>
  <r>
    <x v="2"/>
    <s v="FC"/>
    <x v="5"/>
    <x v="9"/>
    <x v="1"/>
    <n v="1015220"/>
    <n v="218437"/>
    <x v="0"/>
    <s v="YES"/>
    <d v="2024-11-25T00:00:00"/>
  </r>
  <r>
    <x v="2"/>
    <s v="FC"/>
    <x v="7"/>
    <x v="12"/>
    <x v="1"/>
    <n v="1015072"/>
    <n v="3675000"/>
    <x v="0"/>
    <s v="YES"/>
    <d v="2024-11-20T00:00:00"/>
  </r>
  <r>
    <x v="2"/>
    <s v="FC"/>
    <x v="7"/>
    <x v="12"/>
    <x v="3"/>
    <n v="1015043"/>
    <n v="485000"/>
    <x v="0"/>
    <s v="YES"/>
    <d v="2024-11-19T00:00:00"/>
  </r>
  <r>
    <x v="2"/>
    <s v="FC"/>
    <x v="5"/>
    <x v="9"/>
    <x v="1"/>
    <n v="1015053"/>
    <n v="750000"/>
    <x v="1"/>
    <s v="YES"/>
    <d v="2024-11-20T00:00:00"/>
  </r>
  <r>
    <x v="2"/>
    <s v="FC"/>
    <x v="5"/>
    <x v="9"/>
    <x v="1"/>
    <n v="1015064"/>
    <n v="625000"/>
    <x v="1"/>
    <s v="YES"/>
    <d v="2024-11-20T00:00:00"/>
  </r>
  <r>
    <x v="2"/>
    <s v="FC"/>
    <x v="5"/>
    <x v="9"/>
    <x v="1"/>
    <n v="1015069"/>
    <n v="425000"/>
    <x v="0"/>
    <s v="YES"/>
    <d v="2024-11-20T00:00:00"/>
  </r>
  <r>
    <x v="2"/>
    <s v="FC"/>
    <x v="7"/>
    <x v="12"/>
    <x v="1"/>
    <n v="1015117"/>
    <n v="15050000"/>
    <x v="0"/>
    <s v="YES"/>
    <d v="2024-11-22T00:00:00"/>
  </r>
  <r>
    <x v="3"/>
    <s v="LT"/>
    <x v="9"/>
    <x v="17"/>
    <x v="1"/>
    <n v="1014825"/>
    <n v="530000"/>
    <x v="0"/>
    <s v="YES"/>
    <d v="2024-11-12T00:00:00"/>
  </r>
  <r>
    <x v="4"/>
    <s v="SIG"/>
    <x v="7"/>
    <x v="18"/>
    <x v="2"/>
    <n v="1015343"/>
    <n v="650000"/>
    <x v="0"/>
    <s v="YES"/>
    <d v="2024-11-27T00:00:00"/>
  </r>
  <r>
    <x v="4"/>
    <s v="SIG"/>
    <x v="7"/>
    <x v="18"/>
    <x v="3"/>
    <n v="1014661"/>
    <n v="2093308"/>
    <x v="1"/>
    <s v="YES"/>
    <d v="2024-11-05T00:00:00"/>
  </r>
  <r>
    <x v="4"/>
    <s v="SIG"/>
    <x v="7"/>
    <x v="18"/>
    <x v="2"/>
    <n v="1014655"/>
    <n v="349000"/>
    <x v="0"/>
    <s v="YES"/>
    <d v="2024-11-05T00:00:00"/>
  </r>
  <r>
    <x v="4"/>
    <s v="SIG"/>
    <x v="7"/>
    <x v="18"/>
    <x v="3"/>
    <n v="1015285"/>
    <n v="1900000"/>
    <x v="0"/>
    <s v="YES"/>
    <d v="2024-11-26T00:00:00"/>
  </r>
  <r>
    <x v="4"/>
    <s v="SIG"/>
    <x v="7"/>
    <x v="18"/>
    <x v="1"/>
    <n v="1014998"/>
    <n v="1265000"/>
    <x v="0"/>
    <s v="YES"/>
    <d v="2024-11-18T00:00:00"/>
  </r>
  <r>
    <x v="4"/>
    <s v="SIG"/>
    <x v="7"/>
    <x v="18"/>
    <x v="3"/>
    <n v="1014823"/>
    <n v="540000"/>
    <x v="0"/>
    <s v="YES"/>
    <d v="2024-11-12T00:00:00"/>
  </r>
  <r>
    <x v="4"/>
    <s v="SIG"/>
    <x v="7"/>
    <x v="18"/>
    <x v="3"/>
    <n v="1015062"/>
    <n v="2068093"/>
    <x v="0"/>
    <s v="YES"/>
    <d v="2024-11-20T00:00:00"/>
  </r>
  <r>
    <x v="4"/>
    <s v="SIG"/>
    <x v="7"/>
    <x v="18"/>
    <x v="2"/>
    <n v="1014497"/>
    <n v="1360000"/>
    <x v="0"/>
    <s v="YES"/>
    <d v="2024-11-01T00:00:00"/>
  </r>
  <r>
    <x v="4"/>
    <s v="SIG"/>
    <x v="7"/>
    <x v="18"/>
    <x v="2"/>
    <n v="1014985"/>
    <n v="743500"/>
    <x v="0"/>
    <s v="YES"/>
    <d v="2024-11-18T00:00:00"/>
  </r>
  <r>
    <x v="4"/>
    <s v="SIG"/>
    <x v="7"/>
    <x v="18"/>
    <x v="1"/>
    <n v="1015120"/>
    <n v="1857780"/>
    <x v="0"/>
    <s v="YES"/>
    <d v="2024-11-22T00:00:00"/>
  </r>
  <r>
    <x v="5"/>
    <s v="ST"/>
    <x v="3"/>
    <x v="19"/>
    <x v="0"/>
    <n v="1014592"/>
    <n v="318000"/>
    <x v="0"/>
    <s v="YES"/>
    <d v="2024-11-04T00:00:00"/>
  </r>
  <r>
    <x v="5"/>
    <s v="ST"/>
    <x v="9"/>
    <x v="20"/>
    <x v="1"/>
    <n v="1014885"/>
    <n v="1200000"/>
    <x v="0"/>
    <s v="YES"/>
    <d v="2024-11-14T00:00:00"/>
  </r>
  <r>
    <x v="5"/>
    <s v="ST"/>
    <x v="5"/>
    <x v="21"/>
    <x v="3"/>
    <n v="1015150"/>
    <n v="478000"/>
    <x v="0"/>
    <s v="YES"/>
    <d v="2024-11-22T00:00:00"/>
  </r>
  <r>
    <x v="6"/>
    <s v="TI"/>
    <x v="5"/>
    <x v="22"/>
    <x v="1"/>
    <n v="1015248"/>
    <n v="717000"/>
    <x v="0"/>
    <s v="YES"/>
    <d v="2024-11-26T00:00:00"/>
  </r>
  <r>
    <x v="6"/>
    <s v="TI"/>
    <x v="5"/>
    <x v="22"/>
    <x v="2"/>
    <n v="1015036"/>
    <n v="455500"/>
    <x v="0"/>
    <s v="YES"/>
    <d v="2024-11-19T00:00:00"/>
  </r>
  <r>
    <x v="6"/>
    <s v="TI"/>
    <x v="5"/>
    <x v="22"/>
    <x v="1"/>
    <n v="1014779"/>
    <n v="700000"/>
    <x v="0"/>
    <s v="YES"/>
    <d v="2024-11-08T00:00:00"/>
  </r>
  <r>
    <x v="6"/>
    <s v="TI"/>
    <x v="5"/>
    <x v="23"/>
    <x v="2"/>
    <n v="1015328"/>
    <n v="260000"/>
    <x v="0"/>
    <s v="YES"/>
    <d v="2024-11-27T00:00:00"/>
  </r>
  <r>
    <x v="6"/>
    <s v="TI"/>
    <x v="5"/>
    <x v="22"/>
    <x v="1"/>
    <n v="1014831"/>
    <n v="926909"/>
    <x v="1"/>
    <s v="YES"/>
    <d v="2024-11-12T00:00:00"/>
  </r>
  <r>
    <x v="6"/>
    <s v="TI"/>
    <x v="5"/>
    <x v="22"/>
    <x v="1"/>
    <n v="1015119"/>
    <n v="734080"/>
    <x v="1"/>
    <s v="YES"/>
    <d v="2024-11-22T00:00:00"/>
  </r>
  <r>
    <x v="6"/>
    <s v="TI"/>
    <x v="5"/>
    <x v="22"/>
    <x v="0"/>
    <n v="1014690"/>
    <n v="295000"/>
    <x v="0"/>
    <s v="YES"/>
    <d v="2024-11-06T00:00:00"/>
  </r>
  <r>
    <x v="6"/>
    <s v="TI"/>
    <x v="5"/>
    <x v="22"/>
    <x v="1"/>
    <n v="1015107"/>
    <n v="1170000"/>
    <x v="0"/>
    <s v="YES"/>
    <d v="2024-11-21T00:00:00"/>
  </r>
  <r>
    <x v="6"/>
    <s v="TI"/>
    <x v="1"/>
    <x v="24"/>
    <x v="2"/>
    <n v="1015101"/>
    <n v="120000"/>
    <x v="0"/>
    <s v="YES"/>
    <d v="2024-11-21T00:00:00"/>
  </r>
  <r>
    <x v="6"/>
    <s v="TI"/>
    <x v="1"/>
    <x v="24"/>
    <x v="1"/>
    <n v="1015076"/>
    <n v="567500"/>
    <x v="0"/>
    <s v="YES"/>
    <d v="2024-11-20T00:00:00"/>
  </r>
  <r>
    <x v="6"/>
    <s v="TI"/>
    <x v="5"/>
    <x v="22"/>
    <x v="1"/>
    <n v="1014611"/>
    <n v="920000"/>
    <x v="0"/>
    <s v="YES"/>
    <d v="2024-11-04T00:00:00"/>
  </r>
  <r>
    <x v="6"/>
    <s v="TI"/>
    <x v="1"/>
    <x v="24"/>
    <x v="1"/>
    <n v="1014728"/>
    <n v="385000"/>
    <x v="0"/>
    <s v="YES"/>
    <d v="2024-11-07T00:00:00"/>
  </r>
  <r>
    <x v="6"/>
    <s v="TI"/>
    <x v="5"/>
    <x v="22"/>
    <x v="1"/>
    <n v="1015074"/>
    <n v="497000"/>
    <x v="0"/>
    <s v="YES"/>
    <d v="2024-11-20T00:00:00"/>
  </r>
  <r>
    <x v="6"/>
    <s v="TI"/>
    <x v="5"/>
    <x v="23"/>
    <x v="1"/>
    <n v="1014725"/>
    <n v="975000"/>
    <x v="0"/>
    <s v="YES"/>
    <d v="2024-11-07T00:00:00"/>
  </r>
  <r>
    <x v="6"/>
    <s v="TI"/>
    <x v="1"/>
    <x v="24"/>
    <x v="0"/>
    <n v="1014750"/>
    <n v="332000"/>
    <x v="0"/>
    <s v="YES"/>
    <d v="2024-11-08T00:00:00"/>
  </r>
  <r>
    <x v="6"/>
    <s v="TI"/>
    <x v="5"/>
    <x v="22"/>
    <x v="1"/>
    <n v="1015212"/>
    <n v="398000"/>
    <x v="0"/>
    <s v="YES"/>
    <d v="2024-11-25T00:00:00"/>
  </r>
  <r>
    <x v="7"/>
    <s v="TT"/>
    <x v="0"/>
    <x v="25"/>
    <x v="1"/>
    <n v="1015320"/>
    <n v="930000"/>
    <x v="0"/>
    <s v="YES"/>
    <d v="2024-11-27T00:00:00"/>
  </r>
  <r>
    <x v="7"/>
    <s v="TT"/>
    <x v="0"/>
    <x v="25"/>
    <x v="1"/>
    <n v="1015243"/>
    <n v="299800"/>
    <x v="0"/>
    <s v="YES"/>
    <d v="2024-11-26T00:00:00"/>
  </r>
  <r>
    <x v="7"/>
    <s v="TT"/>
    <x v="0"/>
    <x v="25"/>
    <x v="0"/>
    <n v="1014952"/>
    <n v="330000"/>
    <x v="0"/>
    <s v="YES"/>
    <d v="2024-11-15T00:00:00"/>
  </r>
  <r>
    <x v="7"/>
    <s v="TT"/>
    <x v="0"/>
    <x v="25"/>
    <x v="1"/>
    <n v="1015083"/>
    <n v="1800000"/>
    <x v="0"/>
    <s v="YES"/>
    <d v="2024-11-20T00:00:00"/>
  </r>
  <r>
    <x v="7"/>
    <s v="TT"/>
    <x v="0"/>
    <x v="25"/>
    <x v="2"/>
    <n v="1015293"/>
    <n v="225000"/>
    <x v="0"/>
    <s v="YES"/>
    <d v="2024-11-26T00:00:00"/>
  </r>
  <r>
    <x v="7"/>
    <s v="TT"/>
    <x v="0"/>
    <x v="25"/>
    <x v="1"/>
    <n v="1014608"/>
    <n v="375000"/>
    <x v="0"/>
    <s v="YES"/>
    <d v="2024-11-04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7">
  <r>
    <x v="0"/>
    <s v="CT"/>
    <x v="0"/>
    <s v="1420-07-210-004"/>
    <n v="1015162"/>
    <n v="159950"/>
    <d v="2024-11-22T00:00:00"/>
    <x v="0"/>
  </r>
  <r>
    <x v="0"/>
    <s v="CT"/>
    <x v="1"/>
    <s v="1420-18-113-104"/>
    <n v="1015061"/>
    <n v="376983"/>
    <d v="2024-11-20T00:00:00"/>
    <x v="1"/>
  </r>
  <r>
    <x v="1"/>
    <s v="FA"/>
    <x v="2"/>
    <s v="1320-30-701-031"/>
    <n v="1014590"/>
    <n v="1820000"/>
    <d v="2024-11-01T00:00:00"/>
    <x v="2"/>
  </r>
  <r>
    <x v="1"/>
    <s v="FA"/>
    <x v="0"/>
    <s v="1318-03-211-002"/>
    <n v="1014768"/>
    <n v="2720000"/>
    <d v="2024-11-08T00:00:00"/>
    <x v="3"/>
  </r>
  <r>
    <x v="1"/>
    <s v="FA"/>
    <x v="3"/>
    <s v="1320-33-110-016"/>
    <n v="1014896"/>
    <n v="375000"/>
    <d v="2024-11-14T00:00:00"/>
    <x v="4"/>
  </r>
  <r>
    <x v="1"/>
    <s v="FA"/>
    <x v="3"/>
    <s v="1420-33-310-010"/>
    <n v="1015297"/>
    <n v="87500"/>
    <d v="2024-11-27T00:00:00"/>
    <x v="5"/>
  </r>
  <r>
    <x v="1"/>
    <s v="FA"/>
    <x v="4"/>
    <s v="1320-30-701-030"/>
    <n v="1015259"/>
    <n v="3442500"/>
    <d v="2024-11-26T00:00:00"/>
    <x v="6"/>
  </r>
  <r>
    <x v="2"/>
    <s v="FC"/>
    <x v="5"/>
    <s v="1320-33-230-007"/>
    <n v="1014888"/>
    <n v="410000"/>
    <d v="2024-11-14T00:00:00"/>
    <x v="7"/>
  </r>
  <r>
    <x v="2"/>
    <s v="FC"/>
    <x v="3"/>
    <s v="1318-23-510-011"/>
    <n v="1014615"/>
    <n v="399000"/>
    <d v="2024-11-04T00:00:00"/>
    <x v="8"/>
  </r>
  <r>
    <x v="2"/>
    <s v="FC"/>
    <x v="3"/>
    <s v="1320-02-002-011"/>
    <n v="1014838"/>
    <n v="45000"/>
    <d v="2024-11-13T00:00:00"/>
    <x v="5"/>
  </r>
  <r>
    <x v="2"/>
    <s v="FC"/>
    <x v="3"/>
    <s v="1220-15-210-004"/>
    <n v="1015295"/>
    <n v="600000"/>
    <d v="2024-11-27T00:00:00"/>
    <x v="5"/>
  </r>
  <r>
    <x v="2"/>
    <s v="FC"/>
    <x v="5"/>
    <s v="1320-33-719-011"/>
    <n v="1014596"/>
    <n v="384000"/>
    <d v="2024-11-04T00:00:00"/>
    <x v="9"/>
  </r>
  <r>
    <x v="2"/>
    <s v="FC"/>
    <x v="2"/>
    <s v="1420-05-210-036 AND MORE"/>
    <n v="1015322"/>
    <n v="2686681"/>
    <d v="2024-11-27T00:00:00"/>
    <x v="10"/>
  </r>
  <r>
    <x v="2"/>
    <s v="FC"/>
    <x v="6"/>
    <s v="1319-19-411-004"/>
    <n v="1014598"/>
    <n v="1116700"/>
    <d v="2024-11-04T00:00:00"/>
    <x v="11"/>
  </r>
  <r>
    <x v="3"/>
    <s v="SIG"/>
    <x v="0"/>
    <s v="1419-09-001-034"/>
    <n v="1015171"/>
    <n v="900000"/>
    <d v="2024-11-22T00:00:00"/>
    <x v="12"/>
  </r>
  <r>
    <x v="4"/>
    <s v="ST"/>
    <x v="6"/>
    <s v="1220-04-602-006"/>
    <n v="1014547"/>
    <n v="130000"/>
    <d v="2024-11-01T00:00:00"/>
    <x v="13"/>
  </r>
  <r>
    <x v="5"/>
    <s v="TI"/>
    <x v="3"/>
    <s v="1022-29-412-007"/>
    <n v="1014857"/>
    <n v="62500"/>
    <d v="2024-11-13T00:00:00"/>
    <x v="14"/>
  </r>
  <r>
    <x v="5"/>
    <s v="TI"/>
    <x v="6"/>
    <s v="1419-11-002-047"/>
    <n v="1014575"/>
    <n v="100000"/>
    <d v="2024-11-01T00:00:00"/>
    <x v="15"/>
  </r>
  <r>
    <x v="5"/>
    <s v="TI"/>
    <x v="3"/>
    <s v="1220-24-302-029"/>
    <n v="1014609"/>
    <n v="744300"/>
    <d v="2024-11-04T00:00:00"/>
    <x v="16"/>
  </r>
  <r>
    <x v="5"/>
    <s v="TI"/>
    <x v="5"/>
    <s v="1022-10-002-080"/>
    <n v="1015271"/>
    <n v="464850"/>
    <d v="2024-11-26T00:00:00"/>
    <x v="5"/>
  </r>
  <r>
    <x v="5"/>
    <s v="TI"/>
    <x v="1"/>
    <s v="1022-16-001-094"/>
    <n v="1014815"/>
    <n v="667500"/>
    <d v="2024-11-12T00:00:00"/>
    <x v="17"/>
  </r>
  <r>
    <x v="5"/>
    <s v="TI"/>
    <x v="2"/>
    <s v="1419-03-002-161"/>
    <n v="1015138"/>
    <n v="2000000"/>
    <d v="2024-11-22T00:00:00"/>
    <x v="11"/>
  </r>
  <r>
    <x v="5"/>
    <s v="TI"/>
    <x v="5"/>
    <s v="1320-30-718-010"/>
    <n v="1014502"/>
    <n v="779176"/>
    <d v="2024-11-01T00:00:00"/>
    <x v="18"/>
  </r>
  <r>
    <x v="5"/>
    <s v="TI"/>
    <x v="3"/>
    <s v="1420-28-811-028"/>
    <n v="1015296"/>
    <n v="215000"/>
    <d v="2024-11-27T00:00:00"/>
    <x v="19"/>
  </r>
  <r>
    <x v="6"/>
    <s v="TT"/>
    <x v="0"/>
    <s v="1220-03-212-019"/>
    <n v="1014738"/>
    <n v="400000"/>
    <d v="2024-11-07T00:00:00"/>
    <x v="20"/>
  </r>
  <r>
    <x v="6"/>
    <s v="TT"/>
    <x v="2"/>
    <s v="1420-28-402-009"/>
    <n v="1015294"/>
    <n v="656250"/>
    <d v="2024-11-26T00:00:00"/>
    <x v="21"/>
  </r>
  <r>
    <x v="6"/>
    <s v="TT"/>
    <x v="2"/>
    <s v="1419-26-610-028"/>
    <n v="1015244"/>
    <n v="900000"/>
    <d v="2024-11-26T00:00:00"/>
    <x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59" firstHeaderRow="1" firstDataRow="2" firstDataCol="3" rowPageCount="2" colPageCount="1"/>
  <pivotFields count="10">
    <pivotField name="TITLE COMPANY" axis="axisRow" compact="0" showAll="0">
      <items count="10"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compact="0" showAll="0"/>
    <pivotField axis="axisRow" compact="0" showAll="0">
      <items count="12">
        <item m="1" x="10"/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Row" compact="0" showAll="0">
      <items count="28">
        <item m="1" x="2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axis="axisPage" compact="0" showAll="0">
      <items count="7">
        <item m="1" x="5"/>
        <item x="0"/>
        <item x="1"/>
        <item x="2"/>
        <item x="3"/>
        <item x="4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54">
    <i>
      <x v="1"/>
    </i>
    <i r="1">
      <x v="1"/>
    </i>
    <i r="2">
      <x v="1"/>
    </i>
    <i r="1">
      <x v="2"/>
    </i>
    <i r="2">
      <x v="2"/>
    </i>
    <i r="2">
      <x v="3"/>
    </i>
    <i r="2">
      <x v="4"/>
    </i>
    <i>
      <x v="2"/>
    </i>
    <i r="1">
      <x v="1"/>
    </i>
    <i r="2">
      <x v="5"/>
    </i>
    <i r="1">
      <x v="3"/>
    </i>
    <i r="2">
      <x v="6"/>
    </i>
    <i r="1">
      <x v="4"/>
    </i>
    <i r="2">
      <x v="7"/>
    </i>
    <i r="2">
      <x v="9"/>
    </i>
    <i r="1">
      <x v="5"/>
    </i>
    <i r="2">
      <x v="8"/>
    </i>
    <i>
      <x v="3"/>
    </i>
    <i r="1">
      <x v="2"/>
    </i>
    <i r="2">
      <x v="14"/>
    </i>
    <i r="1">
      <x v="6"/>
    </i>
    <i r="2">
      <x v="10"/>
    </i>
    <i r="1">
      <x v="7"/>
    </i>
    <i r="2">
      <x v="11"/>
    </i>
    <i r="2">
      <x v="12"/>
    </i>
    <i r="2">
      <x v="15"/>
    </i>
    <i r="2">
      <x v="17"/>
    </i>
    <i r="1">
      <x v="8"/>
    </i>
    <i r="2">
      <x v="13"/>
    </i>
    <i r="1">
      <x v="9"/>
    </i>
    <i r="2">
      <x v="16"/>
    </i>
    <i>
      <x v="4"/>
    </i>
    <i r="1">
      <x v="10"/>
    </i>
    <i r="2">
      <x v="18"/>
    </i>
    <i>
      <x v="5"/>
    </i>
    <i r="1">
      <x v="8"/>
    </i>
    <i r="2">
      <x v="19"/>
    </i>
    <i>
      <x v="6"/>
    </i>
    <i r="1">
      <x v="4"/>
    </i>
    <i r="2">
      <x v="20"/>
    </i>
    <i r="1">
      <x v="6"/>
    </i>
    <i r="2">
      <x v="22"/>
    </i>
    <i r="1">
      <x v="10"/>
    </i>
    <i r="2">
      <x v="21"/>
    </i>
    <i>
      <x v="7"/>
    </i>
    <i r="1">
      <x v="2"/>
    </i>
    <i r="2">
      <x v="25"/>
    </i>
    <i r="1">
      <x v="6"/>
    </i>
    <i r="2">
      <x v="23"/>
    </i>
    <i r="2">
      <x v="24"/>
    </i>
    <i>
      <x v="8"/>
    </i>
    <i r="1">
      <x v="1"/>
    </i>
    <i r="2">
      <x v="2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74" firstHeaderRow="1" firstDataRow="2" firstDataCol="2" rowPageCount="1" colPageCount="1"/>
  <pivotFields count="8">
    <pivotField name="TITLE COMPANY" axis="axisRow" compact="0" showAll="0" insertBlankRow="1">
      <items count="16">
        <item m="1" x="12"/>
        <item m="1" x="11"/>
        <item m="1" x="10"/>
        <item x="1"/>
        <item x="2"/>
        <item m="1" x="14"/>
        <item m="1" x="13"/>
        <item x="5"/>
        <item x="6"/>
        <item m="1" x="7"/>
        <item m="1" x="9"/>
        <item x="4"/>
        <item m="1" x="8"/>
        <item x="0"/>
        <item x="3"/>
        <item t="default"/>
      </items>
    </pivotField>
    <pivotField compact="0" showAll="0" insertBlankRow="1"/>
    <pivotField axis="axisPage" compact="0" showAll="0" insertBlankRow="1">
      <items count="11">
        <item x="4"/>
        <item x="2"/>
        <item x="3"/>
        <item x="6"/>
        <item x="1"/>
        <item x="0"/>
        <item m="1" x="9"/>
        <item m="1" x="8"/>
        <item x="5"/>
        <item m="1"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7">
        <item m="1" x="44"/>
        <item m="1" x="103"/>
        <item m="1" x="114"/>
        <item m="1" x="31"/>
        <item m="1" x="72"/>
        <item m="1" x="47"/>
        <item m="1" x="76"/>
        <item m="1" x="46"/>
        <item m="1" x="41"/>
        <item m="1" x="65"/>
        <item m="1" x="55"/>
        <item m="1" x="38"/>
        <item m="1" x="53"/>
        <item m="1" x="29"/>
        <item m="1" x="25"/>
        <item m="1" x="110"/>
        <item m="1" x="37"/>
        <item m="1" x="70"/>
        <item m="1" x="64"/>
        <item m="1" x="98"/>
        <item m="1" x="86"/>
        <item m="1" x="39"/>
        <item m="1" x="45"/>
        <item m="1" x="93"/>
        <item m="1" x="49"/>
        <item m="1" x="74"/>
        <item m="1" x="23"/>
        <item m="1" x="51"/>
        <item m="1" x="50"/>
        <item m="1" x="112"/>
        <item m="1" x="100"/>
        <item m="1" x="115"/>
        <item x="15"/>
        <item m="1" x="97"/>
        <item m="1" x="24"/>
        <item m="1" x="35"/>
        <item x="11"/>
        <item m="1" x="106"/>
        <item m="1" x="82"/>
        <item m="1" x="91"/>
        <item m="1" x="33"/>
        <item m="1" x="57"/>
        <item m="1" x="96"/>
        <item m="1" x="26"/>
        <item m="1" x="83"/>
        <item m="1" x="108"/>
        <item m="1" x="62"/>
        <item x="1"/>
        <item m="1" x="69"/>
        <item m="1" x="113"/>
        <item m="1" x="85"/>
        <item m="1" x="75"/>
        <item m="1" x="52"/>
        <item x="14"/>
        <item m="1" x="56"/>
        <item m="1" x="43"/>
        <item m="1" x="78"/>
        <item m="1" x="89"/>
        <item m="1" x="36"/>
        <item m="1" x="104"/>
        <item m="1" x="81"/>
        <item m="1" x="101"/>
        <item m="1" x="32"/>
        <item m="1" x="99"/>
        <item m="1" x="111"/>
        <item m="1" x="80"/>
        <item m="1" x="87"/>
        <item m="1" x="60"/>
        <item m="1" x="109"/>
        <item m="1" x="40"/>
        <item m="1" x="95"/>
        <item m="1" x="105"/>
        <item m="1" x="59"/>
        <item m="1" x="42"/>
        <item m="1" x="63"/>
        <item m="1" x="34"/>
        <item m="1" x="28"/>
        <item m="1" x="79"/>
        <item m="1" x="102"/>
        <item m="1" x="30"/>
        <item m="1" x="92"/>
        <item m="1" x="73"/>
        <item m="1" x="90"/>
        <item x="16"/>
        <item x="4"/>
        <item m="1" x="84"/>
        <item m="1" x="48"/>
        <item m="1" x="71"/>
        <item m="1" x="27"/>
        <item m="1" x="107"/>
        <item m="1" x="88"/>
        <item m="1" x="94"/>
        <item m="1" x="58"/>
        <item m="1" x="54"/>
        <item m="1" x="77"/>
        <item m="1" x="68"/>
        <item m="1" x="66"/>
        <item m="1" x="61"/>
        <item m="1" x="67"/>
        <item m="1" x="22"/>
        <item x="0"/>
        <item x="2"/>
        <item x="3"/>
        <item x="5"/>
        <item x="6"/>
        <item x="7"/>
        <item x="8"/>
        <item x="9"/>
        <item x="10"/>
        <item x="12"/>
        <item x="13"/>
        <item x="17"/>
        <item x="18"/>
        <item x="19"/>
        <item x="20"/>
        <item x="21"/>
        <item t="default"/>
      </items>
    </pivotField>
  </pivotFields>
  <rowFields count="2">
    <field x="7"/>
    <field x="0"/>
  </rowFields>
  <rowItems count="70">
    <i>
      <x v="32"/>
    </i>
    <i r="1">
      <x v="7"/>
    </i>
    <i t="blank">
      <x v="32"/>
    </i>
    <i>
      <x v="36"/>
    </i>
    <i r="1">
      <x v="4"/>
    </i>
    <i r="1">
      <x v="7"/>
    </i>
    <i t="blank">
      <x v="36"/>
    </i>
    <i>
      <x v="47"/>
    </i>
    <i r="1">
      <x v="13"/>
    </i>
    <i t="blank">
      <x v="47"/>
    </i>
    <i>
      <x v="53"/>
    </i>
    <i r="1">
      <x v="7"/>
    </i>
    <i t="blank">
      <x v="53"/>
    </i>
    <i>
      <x v="83"/>
    </i>
    <i r="1">
      <x v="7"/>
    </i>
    <i t="blank">
      <x v="83"/>
    </i>
    <i>
      <x v="84"/>
    </i>
    <i r="1">
      <x v="3"/>
    </i>
    <i t="blank">
      <x v="84"/>
    </i>
    <i>
      <x v="100"/>
    </i>
    <i r="1">
      <x v="13"/>
    </i>
    <i t="blank">
      <x v="100"/>
    </i>
    <i>
      <x v="101"/>
    </i>
    <i r="1">
      <x v="3"/>
    </i>
    <i t="blank">
      <x v="101"/>
    </i>
    <i>
      <x v="102"/>
    </i>
    <i r="1">
      <x v="3"/>
    </i>
    <i t="blank">
      <x v="102"/>
    </i>
    <i>
      <x v="103"/>
    </i>
    <i r="1">
      <x v="3"/>
    </i>
    <i r="1">
      <x v="4"/>
    </i>
    <i r="1">
      <x v="7"/>
    </i>
    <i t="blank">
      <x v="103"/>
    </i>
    <i>
      <x v="104"/>
    </i>
    <i r="1">
      <x v="3"/>
    </i>
    <i t="blank">
      <x v="104"/>
    </i>
    <i>
      <x v="105"/>
    </i>
    <i r="1">
      <x v="4"/>
    </i>
    <i t="blank">
      <x v="105"/>
    </i>
    <i>
      <x v="106"/>
    </i>
    <i r="1">
      <x v="4"/>
    </i>
    <i t="blank">
      <x v="106"/>
    </i>
    <i>
      <x v="107"/>
    </i>
    <i r="1">
      <x v="4"/>
    </i>
    <i t="blank">
      <x v="107"/>
    </i>
    <i>
      <x v="108"/>
    </i>
    <i r="1">
      <x v="4"/>
    </i>
    <i t="blank">
      <x v="108"/>
    </i>
    <i>
      <x v="109"/>
    </i>
    <i r="1">
      <x v="14"/>
    </i>
    <i t="blank">
      <x v="109"/>
    </i>
    <i>
      <x v="110"/>
    </i>
    <i r="1">
      <x v="11"/>
    </i>
    <i t="blank">
      <x v="110"/>
    </i>
    <i>
      <x v="111"/>
    </i>
    <i r="1">
      <x v="7"/>
    </i>
    <i t="blank">
      <x v="111"/>
    </i>
    <i>
      <x v="112"/>
    </i>
    <i r="1">
      <x v="7"/>
    </i>
    <i t="blank">
      <x v="112"/>
    </i>
    <i>
      <x v="113"/>
    </i>
    <i r="1">
      <x v="7"/>
    </i>
    <i t="blank">
      <x v="113"/>
    </i>
    <i>
      <x v="114"/>
    </i>
    <i r="1">
      <x v="8"/>
    </i>
    <i t="blank">
      <x v="114"/>
    </i>
    <i>
      <x v="115"/>
    </i>
    <i r="1">
      <x v="8"/>
    </i>
    <i t="blank">
      <x v="11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15" totalsRowCount="1" headerRowDxfId="18" totalsRowDxfId="15" headerRowBorderDxfId="17" tableBorderDxfId="16" totalsRowBorderDxfId="14">
  <autoFilter ref="A4:F14">
    <filterColumn colId="4"/>
    <filterColumn colId="5"/>
  </autoFilter>
  <tableColumns count="6">
    <tableColumn id="1" name="BUILDER" totalsRowLabel="GRAND TOTAL" totalsRowDxfId="5" dataCellStyle="Warning Text"/>
    <tableColumn id="2" name="CLOSINGS" totalsRowFunction="custom" totalsRowDxfId="4" dataCellStyle="Warning Text">
      <totalsRowFormula>SUM(B5:B14)</totalsRowFormula>
    </tableColumn>
    <tableColumn id="3" name="DOLLARVOL" totalsRowFunction="custom" totalsRowDxfId="3" dataCellStyle="Warning Text">
      <totalsRowFormula>SUM(C5:C14)</totalsRowFormula>
    </tableColumn>
    <tableColumn id="4" name="AVERAGE" totalsRowDxfId="2" dataCellStyle="Warning Text"/>
    <tableColumn id="5" name="% OF CLOSINGS" totalsRowFunction="custom" dataDxfId="13" totalsRowDxfId="1" dataCellStyle="Warning Text">
      <calculatedColumnFormula>Table2[[#This Row],[CLOSINGS]]/$B$16</calculatedColumnFormula>
      <totalsRowFormula>SUM(E5:E14)</totalsRowFormula>
    </tableColumn>
    <tableColumn id="6" name="% OF $$$ VOLUME" totalsRowFunction="custom" dataDxfId="12" totalsRowDxfId="0" dataCellStyle="Warning Text">
      <calculatedColumnFormula>Table2[[#This Row],[DOLLARVOL]]/$C$16</calculatedColumnFormula>
      <totalsRowFormula>SUM(F5:F14)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108" totalsRowShown="0" headerRowDxfId="11">
  <autoFilter ref="A1:J108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28" totalsRowShown="0" headerRowDxfId="10">
  <autoFilter ref="A1:H28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135" totalsRowShown="0" headerRowDxfId="9" headerRowBorderDxfId="8" tableBorderDxfId="7" totalsRowBorderDxfId="6">
  <autoFilter ref="A1:E135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3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3" customWidth="1"/>
    <col min="3" max="3" width="18" style="38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46</v>
      </c>
    </row>
    <row r="2" spans="1:7">
      <c r="A2" s="2" t="s">
        <v>54</v>
      </c>
    </row>
    <row r="3" spans="1:7">
      <c r="A3" s="2"/>
    </row>
    <row r="4" spans="1:7" ht="13.8" thickBot="1">
      <c r="A4" s="2"/>
    </row>
    <row r="5" spans="1:7" ht="16.2" thickBot="1">
      <c r="A5" s="126" t="s">
        <v>4</v>
      </c>
      <c r="B5" s="127"/>
      <c r="C5" s="127"/>
      <c r="D5" s="127"/>
      <c r="E5" s="127"/>
      <c r="F5" s="127"/>
      <c r="G5" s="128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36" t="s">
        <v>65</v>
      </c>
      <c r="B7" s="137">
        <v>50</v>
      </c>
      <c r="C7" s="138">
        <v>70869530.489999995</v>
      </c>
      <c r="D7" s="139">
        <f>B7/$B$15</f>
        <v>0.46728971962616822</v>
      </c>
      <c r="E7" s="139">
        <f>C7/$C$15</f>
        <v>0.53270644357982999</v>
      </c>
      <c r="F7" s="140">
        <v>1</v>
      </c>
      <c r="G7" s="140">
        <f>RANK(C7,$C$7:$C$14)</f>
        <v>1</v>
      </c>
    </row>
    <row r="8" spans="1:7">
      <c r="A8" s="83" t="s">
        <v>55</v>
      </c>
      <c r="B8" s="79">
        <v>16</v>
      </c>
      <c r="C8" s="116">
        <v>29127743</v>
      </c>
      <c r="D8" s="23">
        <f>B8/$B$15</f>
        <v>0.14953271028037382</v>
      </c>
      <c r="E8" s="23">
        <f>C8/$C$15</f>
        <v>0.2189450991950164</v>
      </c>
      <c r="F8" s="72">
        <v>2</v>
      </c>
      <c r="G8" s="103">
        <f>RANK(C8,$C$7:$C$14)</f>
        <v>2</v>
      </c>
    </row>
    <row r="9" spans="1:7">
      <c r="A9" s="67" t="s">
        <v>61</v>
      </c>
      <c r="B9" s="68">
        <v>16</v>
      </c>
      <c r="C9" s="69">
        <v>9452989</v>
      </c>
      <c r="D9" s="23">
        <f t="shared" ref="D9" si="0">B9/$B$15</f>
        <v>0.14953271028037382</v>
      </c>
      <c r="E9" s="23">
        <f t="shared" ref="E9" si="1">C9/$C$15</f>
        <v>7.1055474991467721E-2</v>
      </c>
      <c r="F9" s="72">
        <v>2</v>
      </c>
      <c r="G9" s="103">
        <f>RANK(C9,$C$7:$C$14)</f>
        <v>4</v>
      </c>
    </row>
    <row r="10" spans="1:7">
      <c r="A10" s="83" t="s">
        <v>71</v>
      </c>
      <c r="B10" s="79">
        <v>10</v>
      </c>
      <c r="C10" s="116">
        <v>12826681</v>
      </c>
      <c r="D10" s="23">
        <f>B10/$B$15</f>
        <v>9.3457943925233641E-2</v>
      </c>
      <c r="E10" s="23">
        <f>C10/$C$15</f>
        <v>9.6414574376319923E-2</v>
      </c>
      <c r="F10" s="72">
        <v>3</v>
      </c>
      <c r="G10" s="103">
        <f>RANK(C10,$C$7:$C$14)</f>
        <v>3</v>
      </c>
    </row>
    <row r="11" spans="1:7">
      <c r="A11" s="67" t="s">
        <v>85</v>
      </c>
      <c r="B11" s="68">
        <v>6</v>
      </c>
      <c r="C11" s="69">
        <v>3959800</v>
      </c>
      <c r="D11" s="23">
        <f>B11/$B$15</f>
        <v>5.6074766355140186E-2</v>
      </c>
      <c r="E11" s="23">
        <f>C11/$C$15</f>
        <v>2.9764709328574682E-2</v>
      </c>
      <c r="F11" s="72">
        <v>4</v>
      </c>
      <c r="G11" s="103">
        <f>RANK(C11,$C$7:$C$14)</f>
        <v>6</v>
      </c>
    </row>
    <row r="12" spans="1:7">
      <c r="A12" s="67" t="s">
        <v>95</v>
      </c>
      <c r="B12" s="68">
        <v>5</v>
      </c>
      <c r="C12" s="69">
        <v>4274000</v>
      </c>
      <c r="D12" s="23">
        <f>B12/$B$15</f>
        <v>4.6728971962616821E-2</v>
      </c>
      <c r="E12" s="23">
        <f>C12/$C$15</f>
        <v>3.2126462869419718E-2</v>
      </c>
      <c r="F12" s="72">
        <v>5</v>
      </c>
      <c r="G12" s="103">
        <f>RANK(C12,$C$7:$C$14)</f>
        <v>5</v>
      </c>
    </row>
    <row r="13" spans="1:7">
      <c r="A13" s="67" t="s">
        <v>93</v>
      </c>
      <c r="B13" s="68">
        <v>3</v>
      </c>
      <c r="C13" s="69">
        <v>1996000</v>
      </c>
      <c r="D13" s="23">
        <f>B13/$B$15</f>
        <v>2.8037383177570093E-2</v>
      </c>
      <c r="E13" s="23">
        <f>C13/$C$15</f>
        <v>1.5003373862274627E-2</v>
      </c>
      <c r="F13" s="72">
        <v>6</v>
      </c>
      <c r="G13" s="103">
        <f>RANK(C13,$C$7:$C$14)</f>
        <v>7</v>
      </c>
    </row>
    <row r="14" spans="1:7">
      <c r="A14" s="83" t="s">
        <v>74</v>
      </c>
      <c r="B14" s="79">
        <v>1</v>
      </c>
      <c r="C14" s="116">
        <v>530000</v>
      </c>
      <c r="D14" s="23">
        <f>B14/$B$15</f>
        <v>9.3457943925233638E-3</v>
      </c>
      <c r="E14" s="23">
        <f>C14/$C$15</f>
        <v>3.98386179709697E-3</v>
      </c>
      <c r="F14" s="72">
        <v>7</v>
      </c>
      <c r="G14" s="103">
        <f>RANK(C14,$C$7:$C$14)</f>
        <v>8</v>
      </c>
    </row>
    <row r="15" spans="1:7">
      <c r="A15" s="80" t="s">
        <v>23</v>
      </c>
      <c r="B15" s="81">
        <f>SUM(B7:B14)</f>
        <v>107</v>
      </c>
      <c r="C15" s="82">
        <f>SUM(C7:C14)</f>
        <v>133036743.48999999</v>
      </c>
      <c r="D15" s="30">
        <f>SUM(D7:D14)</f>
        <v>1</v>
      </c>
      <c r="E15" s="30">
        <f>SUM(E7:E14)</f>
        <v>0.99999999999999989</v>
      </c>
      <c r="F15" s="31"/>
      <c r="G15" s="31"/>
    </row>
    <row r="16" spans="1:7" ht="13.8" thickBot="1">
      <c r="A16" s="76"/>
      <c r="B16" s="77"/>
      <c r="C16" s="78"/>
    </row>
    <row r="17" spans="1:7" ht="16.2" thickBot="1">
      <c r="A17" s="129" t="s">
        <v>10</v>
      </c>
      <c r="B17" s="130"/>
      <c r="C17" s="130"/>
      <c r="D17" s="130"/>
      <c r="E17" s="130"/>
      <c r="F17" s="130"/>
      <c r="G17" s="131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36" t="s">
        <v>61</v>
      </c>
      <c r="B20" s="137">
        <v>8</v>
      </c>
      <c r="C20" s="69">
        <v>5033326</v>
      </c>
      <c r="D20" s="141">
        <f t="shared" ref="D20:D25" si="2">B20/$B$27</f>
        <v>0.29629629629629628</v>
      </c>
      <c r="E20" s="23">
        <f t="shared" ref="E20:E25" si="3">C20/$C$27</f>
        <v>0.22229167743163528</v>
      </c>
      <c r="F20" s="142">
        <v>1</v>
      </c>
      <c r="G20" s="72">
        <f>RANK(C20,$C$20:$C$26)</f>
        <v>3</v>
      </c>
    </row>
    <row r="21" spans="1:7">
      <c r="A21" s="67" t="s">
        <v>65</v>
      </c>
      <c r="B21" s="68">
        <v>7</v>
      </c>
      <c r="C21" s="69">
        <v>5641381</v>
      </c>
      <c r="D21" s="23">
        <f t="shared" si="2"/>
        <v>0.25925925925925924</v>
      </c>
      <c r="E21" s="23">
        <f t="shared" si="3"/>
        <v>0.24914580250135915</v>
      </c>
      <c r="F21" s="72">
        <v>2</v>
      </c>
      <c r="G21" s="72">
        <f>RANK(C21,$C$20:$C$26)</f>
        <v>2</v>
      </c>
    </row>
    <row r="22" spans="1:7">
      <c r="A22" s="136" t="s">
        <v>55</v>
      </c>
      <c r="B22" s="68">
        <v>5</v>
      </c>
      <c r="C22" s="138">
        <v>8445000</v>
      </c>
      <c r="D22" s="23">
        <f t="shared" si="2"/>
        <v>0.18518518518518517</v>
      </c>
      <c r="E22" s="141">
        <f t="shared" si="3"/>
        <v>0.37296475847385208</v>
      </c>
      <c r="F22" s="72">
        <v>3</v>
      </c>
      <c r="G22" s="142">
        <f>RANK(C22,$C$20:$C$26)</f>
        <v>1</v>
      </c>
    </row>
    <row r="23" spans="1:7">
      <c r="A23" s="67" t="s">
        <v>85</v>
      </c>
      <c r="B23" s="68">
        <v>3</v>
      </c>
      <c r="C23" s="69">
        <v>1956250</v>
      </c>
      <c r="D23" s="23">
        <f t="shared" si="2"/>
        <v>0.1111111111111111</v>
      </c>
      <c r="E23" s="23">
        <f t="shared" si="3"/>
        <v>8.6395773684366267E-2</v>
      </c>
      <c r="F23" s="72">
        <v>4</v>
      </c>
      <c r="G23" s="72">
        <f>RANK(C23,$C$20:$C$26)</f>
        <v>4</v>
      </c>
    </row>
    <row r="24" spans="1:7">
      <c r="A24" s="67" t="s">
        <v>95</v>
      </c>
      <c r="B24" s="68">
        <v>2</v>
      </c>
      <c r="C24" s="69">
        <v>536933</v>
      </c>
      <c r="D24" s="23">
        <f t="shared" si="2"/>
        <v>7.407407407407407E-2</v>
      </c>
      <c r="E24" s="23">
        <f t="shared" si="3"/>
        <v>2.3713094927370136E-2</v>
      </c>
      <c r="F24" s="72">
        <v>5</v>
      </c>
      <c r="G24" s="72">
        <f>RANK(C24,$C$20:$C$26)</f>
        <v>6</v>
      </c>
    </row>
    <row r="25" spans="1:7">
      <c r="A25" s="67" t="s">
        <v>71</v>
      </c>
      <c r="B25" s="68">
        <v>1</v>
      </c>
      <c r="C25" s="69">
        <v>900000</v>
      </c>
      <c r="D25" s="23">
        <f t="shared" si="2"/>
        <v>3.7037037037037035E-2</v>
      </c>
      <c r="E25" s="23">
        <f t="shared" si="3"/>
        <v>3.9747576391529524E-2</v>
      </c>
      <c r="F25" s="72">
        <v>6</v>
      </c>
      <c r="G25" s="72">
        <f>RANK(C25,$C$20:$C$26)</f>
        <v>5</v>
      </c>
    </row>
    <row r="26" spans="1:7">
      <c r="A26" s="67" t="s">
        <v>93</v>
      </c>
      <c r="B26" s="68">
        <v>1</v>
      </c>
      <c r="C26" s="69">
        <v>130000</v>
      </c>
      <c r="D26" s="23">
        <f>B26/$B$27</f>
        <v>3.7037037037037035E-2</v>
      </c>
      <c r="E26" s="23">
        <f>C26/$C$27</f>
        <v>5.7413165898875986E-3</v>
      </c>
      <c r="F26" s="72">
        <v>6</v>
      </c>
      <c r="G26" s="72">
        <f>RANK(C26,$C$20:$C$26)</f>
        <v>7</v>
      </c>
    </row>
    <row r="27" spans="1:7">
      <c r="A27" s="32" t="s">
        <v>23</v>
      </c>
      <c r="B27" s="46">
        <f>SUM(B20:B26)</f>
        <v>27</v>
      </c>
      <c r="C27" s="33">
        <f>SUM(C20:C26)</f>
        <v>22642890</v>
      </c>
      <c r="D27" s="30">
        <f>SUM(D20:D26)</f>
        <v>1</v>
      </c>
      <c r="E27" s="30">
        <f>SUM(E20:E26)</f>
        <v>1</v>
      </c>
      <c r="F27" s="31"/>
      <c r="G27" s="31"/>
    </row>
    <row r="28" spans="1:7" ht="13.8" thickBot="1"/>
    <row r="29" spans="1:7" ht="16.2" thickBot="1">
      <c r="A29" s="126" t="s">
        <v>12</v>
      </c>
      <c r="B29" s="127"/>
      <c r="C29" s="127"/>
      <c r="D29" s="127"/>
      <c r="E29" s="127"/>
      <c r="F29" s="127"/>
      <c r="G29" s="128"/>
    </row>
    <row r="30" spans="1:7">
      <c r="A30" s="3"/>
      <c r="B30" s="44"/>
      <c r="C30" s="39"/>
      <c r="D30" s="4" t="s">
        <v>5</v>
      </c>
      <c r="E30" s="4" t="s">
        <v>5</v>
      </c>
      <c r="F30" s="5" t="s">
        <v>6</v>
      </c>
      <c r="G30" s="5" t="s">
        <v>6</v>
      </c>
    </row>
    <row r="31" spans="1:7">
      <c r="A31" s="6" t="s">
        <v>11</v>
      </c>
      <c r="B31" s="45" t="s">
        <v>8</v>
      </c>
      <c r="C31" s="26" t="s">
        <v>9</v>
      </c>
      <c r="D31" s="8" t="s">
        <v>8</v>
      </c>
      <c r="E31" s="8" t="s">
        <v>9</v>
      </c>
      <c r="F31" s="7" t="s">
        <v>8</v>
      </c>
      <c r="G31" s="7" t="s">
        <v>9</v>
      </c>
    </row>
    <row r="32" spans="1:7">
      <c r="A32" s="136" t="s">
        <v>65</v>
      </c>
      <c r="B32" s="137">
        <v>57</v>
      </c>
      <c r="C32" s="138">
        <v>76510911.489999995</v>
      </c>
      <c r="D32" s="141">
        <f t="shared" ref="D32:D39" si="4">B32/$B$40</f>
        <v>0.42537313432835822</v>
      </c>
      <c r="E32" s="141">
        <f t="shared" ref="E32:E39" si="5">C32/$C$40</f>
        <v>0.49146384645692676</v>
      </c>
      <c r="F32" s="142">
        <v>1</v>
      </c>
      <c r="G32" s="142">
        <f>RANK(C32,$C$32:$C$39)</f>
        <v>1</v>
      </c>
    </row>
    <row r="33" spans="1:7">
      <c r="A33" s="67" t="s">
        <v>61</v>
      </c>
      <c r="B33" s="68">
        <v>24</v>
      </c>
      <c r="C33" s="69">
        <v>14486315</v>
      </c>
      <c r="D33" s="23">
        <f t="shared" si="4"/>
        <v>0.17910447761194029</v>
      </c>
      <c r="E33" s="23">
        <f t="shared" si="5"/>
        <v>9.3052088287004606E-2</v>
      </c>
      <c r="F33" s="72">
        <v>2</v>
      </c>
      <c r="G33" s="72">
        <f>RANK(C33,$C$32:$C$39)</f>
        <v>3</v>
      </c>
    </row>
    <row r="34" spans="1:7">
      <c r="A34" s="67" t="s">
        <v>55</v>
      </c>
      <c r="B34" s="68">
        <v>21</v>
      </c>
      <c r="C34" s="69">
        <v>37572743</v>
      </c>
      <c r="D34" s="23">
        <f t="shared" si="4"/>
        <v>0.15671641791044777</v>
      </c>
      <c r="E34" s="23">
        <f t="shared" si="5"/>
        <v>0.24134655354525525</v>
      </c>
      <c r="F34" s="72">
        <v>3</v>
      </c>
      <c r="G34" s="72">
        <f>RANK(C34,$C$32:$C$39)</f>
        <v>2</v>
      </c>
    </row>
    <row r="35" spans="1:7">
      <c r="A35" s="67" t="s">
        <v>71</v>
      </c>
      <c r="B35" s="68">
        <v>11</v>
      </c>
      <c r="C35" s="69">
        <v>13726681</v>
      </c>
      <c r="D35" s="23">
        <f t="shared" ref="D35" si="6">B35/$B$40</f>
        <v>8.2089552238805971E-2</v>
      </c>
      <c r="E35" s="23">
        <f t="shared" ref="E35" si="7">C35/$C$40</f>
        <v>8.8172618937221003E-2</v>
      </c>
      <c r="F35" s="72">
        <v>4</v>
      </c>
      <c r="G35" s="72">
        <f>RANK(C35,$C$32:$C$39)</f>
        <v>4</v>
      </c>
    </row>
    <row r="36" spans="1:7">
      <c r="A36" s="67" t="s">
        <v>85</v>
      </c>
      <c r="B36" s="68">
        <v>9</v>
      </c>
      <c r="C36" s="69">
        <v>5916050</v>
      </c>
      <c r="D36" s="23">
        <f t="shared" si="4"/>
        <v>6.7164179104477612E-2</v>
      </c>
      <c r="E36" s="23">
        <f t="shared" si="5"/>
        <v>3.8001438385837499E-2</v>
      </c>
      <c r="F36" s="72">
        <v>5</v>
      </c>
      <c r="G36" s="72">
        <f>RANK(C36,$C$32:$C$39)</f>
        <v>5</v>
      </c>
    </row>
    <row r="37" spans="1:7">
      <c r="A37" s="67" t="s">
        <v>95</v>
      </c>
      <c r="B37" s="68">
        <v>7</v>
      </c>
      <c r="C37" s="69">
        <v>4810933</v>
      </c>
      <c r="D37" s="23">
        <f t="shared" si="4"/>
        <v>5.2238805970149252E-2</v>
      </c>
      <c r="E37" s="23">
        <f t="shared" si="5"/>
        <v>3.0902777018093554E-2</v>
      </c>
      <c r="F37" s="72">
        <v>6</v>
      </c>
      <c r="G37" s="72">
        <f>RANK(C37,$C$32:$C$39)</f>
        <v>6</v>
      </c>
    </row>
    <row r="38" spans="1:7">
      <c r="A38" s="67" t="s">
        <v>93</v>
      </c>
      <c r="B38" s="68">
        <v>4</v>
      </c>
      <c r="C38" s="69">
        <v>2126000</v>
      </c>
      <c r="D38" s="23">
        <f t="shared" si="4"/>
        <v>2.9850746268656716E-2</v>
      </c>
      <c r="E38" s="23">
        <f t="shared" si="5"/>
        <v>1.3656250033094806E-2</v>
      </c>
      <c r="F38" s="72">
        <v>7</v>
      </c>
      <c r="G38" s="72">
        <f>RANK(C38,$C$32:$C$39)</f>
        <v>7</v>
      </c>
    </row>
    <row r="39" spans="1:7">
      <c r="A39" s="67" t="s">
        <v>74</v>
      </c>
      <c r="B39" s="68">
        <v>1</v>
      </c>
      <c r="C39" s="69">
        <v>530000</v>
      </c>
      <c r="D39" s="23">
        <f t="shared" si="4"/>
        <v>7.462686567164179E-3</v>
      </c>
      <c r="E39" s="23">
        <f t="shared" si="5"/>
        <v>3.4044273365664381E-3</v>
      </c>
      <c r="F39" s="72">
        <v>8</v>
      </c>
      <c r="G39" s="72">
        <f>RANK(C39,$C$32:$C$39)</f>
        <v>8</v>
      </c>
    </row>
    <row r="40" spans="1:7">
      <c r="A40" s="32" t="s">
        <v>23</v>
      </c>
      <c r="B40" s="47">
        <f>SUM(B32:B39)</f>
        <v>134</v>
      </c>
      <c r="C40" s="37">
        <f>SUM(C32:C39)</f>
        <v>155679633.49000001</v>
      </c>
      <c r="D40" s="30">
        <f>SUM(D32:D39)</f>
        <v>1</v>
      </c>
      <c r="E40" s="30">
        <f>SUM(E32:E39)</f>
        <v>0.99999999999999989</v>
      </c>
      <c r="F40" s="31"/>
      <c r="G40" s="31"/>
    </row>
    <row r="42" spans="1:7">
      <c r="A42" s="132" t="s">
        <v>24</v>
      </c>
      <c r="B42" s="132"/>
      <c r="C42" s="132"/>
      <c r="D42" s="102" t="s">
        <v>43</v>
      </c>
    </row>
    <row r="43" spans="1:7">
      <c r="A43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9:G29"/>
    <mergeCell ref="A42:C42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7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3" customWidth="1"/>
    <col min="3" max="3" width="16.109375" style="91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48</v>
      </c>
    </row>
    <row r="2" spans="1:7">
      <c r="A2" s="2" t="str">
        <f>'OVERALL STATS'!A2</f>
        <v>Reporting Period: NOVEMBER, 2024</v>
      </c>
    </row>
    <row r="3" spans="1:7" ht="13.8" thickBot="1"/>
    <row r="4" spans="1:7" ht="16.2" thickBot="1">
      <c r="A4" s="126" t="s">
        <v>13</v>
      </c>
      <c r="B4" s="127"/>
      <c r="C4" s="127"/>
      <c r="D4" s="127"/>
      <c r="E4" s="127"/>
      <c r="F4" s="127"/>
      <c r="G4" s="128"/>
    </row>
    <row r="5" spans="1:7">
      <c r="A5" s="3"/>
      <c r="B5" s="100"/>
      <c r="C5" s="92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3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3" t="s">
        <v>65</v>
      </c>
      <c r="B7" s="144">
        <v>30</v>
      </c>
      <c r="C7" s="145">
        <v>58498731</v>
      </c>
      <c r="D7" s="146">
        <f>B7/$B$15</f>
        <v>0.379746835443038</v>
      </c>
      <c r="E7" s="141">
        <f>C7/$C$15</f>
        <v>0.57704985650234331</v>
      </c>
      <c r="F7" s="142">
        <v>1</v>
      </c>
      <c r="G7" s="142">
        <f>RANK(C7,$C$7:$C$14)</f>
        <v>1</v>
      </c>
    </row>
    <row r="8" spans="1:7">
      <c r="A8" s="35" t="s">
        <v>61</v>
      </c>
      <c r="B8" s="36">
        <v>14</v>
      </c>
      <c r="C8" s="94">
        <v>7792000</v>
      </c>
      <c r="D8" s="27">
        <f>B8/$B$15</f>
        <v>0.17721518987341772</v>
      </c>
      <c r="E8" s="23">
        <f>C8/$C$15</f>
        <v>7.6862735396196175E-2</v>
      </c>
      <c r="F8" s="72">
        <v>2</v>
      </c>
      <c r="G8" s="72">
        <f>RANK(C8,$C$7:$C$14)</f>
        <v>4</v>
      </c>
    </row>
    <row r="9" spans="1:7">
      <c r="A9" s="35" t="s">
        <v>55</v>
      </c>
      <c r="B9" s="36">
        <v>11</v>
      </c>
      <c r="C9" s="94">
        <v>13591619</v>
      </c>
      <c r="D9" s="27">
        <f t="shared" ref="D9" si="0">B9/$B$15</f>
        <v>0.13924050632911392</v>
      </c>
      <c r="E9" s="23">
        <f t="shared" ref="E9" si="1">C9/$C$15</f>
        <v>0.13407199881967563</v>
      </c>
      <c r="F9" s="72">
        <v>3</v>
      </c>
      <c r="G9" s="72">
        <f>RANK(C9,$C$7:$C$14)</f>
        <v>2</v>
      </c>
    </row>
    <row r="10" spans="1:7">
      <c r="A10" s="35" t="s">
        <v>71</v>
      </c>
      <c r="B10" s="36">
        <v>9</v>
      </c>
      <c r="C10" s="94">
        <v>10733373</v>
      </c>
      <c r="D10" s="27">
        <f>B10/$B$15</f>
        <v>0.11392405063291139</v>
      </c>
      <c r="E10" s="23">
        <f>C10/$C$15</f>
        <v>0.10587736252665252</v>
      </c>
      <c r="F10" s="72">
        <v>4</v>
      </c>
      <c r="G10" s="72">
        <f>RANK(C10,$C$7:$C$14)</f>
        <v>3</v>
      </c>
    </row>
    <row r="11" spans="1:7">
      <c r="A11" s="35" t="s">
        <v>85</v>
      </c>
      <c r="B11" s="36">
        <v>6</v>
      </c>
      <c r="C11" s="94">
        <v>3959800</v>
      </c>
      <c r="D11" s="27">
        <f>B11/$B$15</f>
        <v>7.5949367088607597E-2</v>
      </c>
      <c r="E11" s="23">
        <f>C11/$C$15</f>
        <v>3.9060710937096718E-2</v>
      </c>
      <c r="F11" s="72">
        <v>5</v>
      </c>
      <c r="G11" s="72">
        <f>RANK(C11,$C$7:$C$14)</f>
        <v>6</v>
      </c>
    </row>
    <row r="12" spans="1:7">
      <c r="A12" s="35" t="s">
        <v>95</v>
      </c>
      <c r="B12" s="36">
        <v>5</v>
      </c>
      <c r="C12" s="94">
        <v>4274000</v>
      </c>
      <c r="D12" s="27">
        <f>B12/$B$15</f>
        <v>6.3291139240506333E-2</v>
      </c>
      <c r="E12" s="23">
        <f>C12/$C$15</f>
        <v>4.2160078424453601E-2</v>
      </c>
      <c r="F12" s="72">
        <v>6</v>
      </c>
      <c r="G12" s="72">
        <f>RANK(C12,$C$7:$C$14)</f>
        <v>5</v>
      </c>
    </row>
    <row r="13" spans="1:7">
      <c r="A13" s="35" t="s">
        <v>93</v>
      </c>
      <c r="B13" s="36">
        <v>3</v>
      </c>
      <c r="C13" s="94">
        <v>1996000</v>
      </c>
      <c r="D13" s="27">
        <f>B13/$B$15</f>
        <v>3.7974683544303799E-2</v>
      </c>
      <c r="E13" s="23">
        <f>C13/$C$15</f>
        <v>1.9689170925411649E-2</v>
      </c>
      <c r="F13" s="72">
        <v>7</v>
      </c>
      <c r="G13" s="72">
        <f>RANK(C13,$C$7:$C$14)</f>
        <v>7</v>
      </c>
    </row>
    <row r="14" spans="1:7">
      <c r="A14" s="35" t="s">
        <v>74</v>
      </c>
      <c r="B14" s="36">
        <v>1</v>
      </c>
      <c r="C14" s="94">
        <v>530000</v>
      </c>
      <c r="D14" s="27">
        <f>B14/$B$15</f>
        <v>1.2658227848101266E-2</v>
      </c>
      <c r="E14" s="23">
        <f>C14/$C$15</f>
        <v>5.2280864681704285E-3</v>
      </c>
      <c r="F14" s="72">
        <v>8</v>
      </c>
      <c r="G14" s="72">
        <f>RANK(C14,$C$7:$C$14)</f>
        <v>8</v>
      </c>
    </row>
    <row r="15" spans="1:7">
      <c r="A15" s="28" t="s">
        <v>23</v>
      </c>
      <c r="B15" s="29">
        <f>SUM(B7:B14)</f>
        <v>79</v>
      </c>
      <c r="C15" s="95">
        <f>SUM(C7:C14)</f>
        <v>101375523</v>
      </c>
      <c r="D15" s="30">
        <f>SUM(D7:D14)</f>
        <v>1</v>
      </c>
      <c r="E15" s="30">
        <f>SUM(E7:E14)</f>
        <v>0.99999999999999989</v>
      </c>
      <c r="F15" s="31"/>
      <c r="G15" s="31"/>
    </row>
    <row r="16" spans="1:7" ht="13.8" thickBot="1"/>
    <row r="17" spans="1:7" ht="16.2" thickBot="1">
      <c r="A17" s="126" t="s">
        <v>14</v>
      </c>
      <c r="B17" s="127"/>
      <c r="C17" s="127"/>
      <c r="D17" s="127"/>
      <c r="E17" s="127"/>
      <c r="F17" s="127"/>
      <c r="G17" s="128"/>
    </row>
    <row r="18" spans="1:7">
      <c r="A18" s="3"/>
      <c r="B18" s="100"/>
      <c r="C18" s="92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3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47" t="s">
        <v>65</v>
      </c>
      <c r="B20" s="144">
        <v>20</v>
      </c>
      <c r="C20" s="96">
        <v>12370799.49</v>
      </c>
      <c r="D20" s="146">
        <f>B20/$B$24</f>
        <v>0.7142857142857143</v>
      </c>
      <c r="E20" s="23">
        <f>C20/$C$24</f>
        <v>0.39072402448627147</v>
      </c>
      <c r="F20" s="142">
        <v>1</v>
      </c>
      <c r="G20" s="72">
        <f>RANK(C20,$C$20:$C$23)</f>
        <v>2</v>
      </c>
    </row>
    <row r="21" spans="1:7">
      <c r="A21" s="147" t="s">
        <v>55</v>
      </c>
      <c r="B21" s="49">
        <v>5</v>
      </c>
      <c r="C21" s="145">
        <v>15536124</v>
      </c>
      <c r="D21" s="27">
        <f>B21/$B$24</f>
        <v>0.17857142857142858</v>
      </c>
      <c r="E21" s="141">
        <f>C21/$C$24</f>
        <v>0.49069883471191478</v>
      </c>
      <c r="F21" s="72">
        <v>2</v>
      </c>
      <c r="G21" s="142">
        <f>RANK(C21,$C$20:$C$23)</f>
        <v>1</v>
      </c>
    </row>
    <row r="22" spans="1:7">
      <c r="A22" s="48" t="s">
        <v>61</v>
      </c>
      <c r="B22" s="49">
        <v>2</v>
      </c>
      <c r="C22" s="96">
        <v>1660989</v>
      </c>
      <c r="D22" s="27">
        <f>B22/$B$24</f>
        <v>7.1428571428571425E-2</v>
      </c>
      <c r="E22" s="23">
        <f>C22/$C$24</f>
        <v>5.2461306743516505E-2</v>
      </c>
      <c r="F22" s="72">
        <v>3</v>
      </c>
      <c r="G22" s="72">
        <f>RANK(C22,$C$20:$C$23)</f>
        <v>4</v>
      </c>
    </row>
    <row r="23" spans="1:7">
      <c r="A23" s="48" t="s">
        <v>71</v>
      </c>
      <c r="B23" s="49">
        <v>1</v>
      </c>
      <c r="C23" s="96">
        <v>2093308</v>
      </c>
      <c r="D23" s="27">
        <f t="shared" ref="D23" si="2">B23/$B$24</f>
        <v>3.5714285714285712E-2</v>
      </c>
      <c r="E23" s="23">
        <f t="shared" ref="E23" si="3">C23/$C$24</f>
        <v>6.6115834058297226E-2</v>
      </c>
      <c r="F23" s="72">
        <v>4</v>
      </c>
      <c r="G23" s="72">
        <f>RANK(C23,$C$20:$C$23)</f>
        <v>3</v>
      </c>
    </row>
    <row r="24" spans="1:7">
      <c r="A24" s="28" t="s">
        <v>23</v>
      </c>
      <c r="B24" s="29">
        <f>SUM(B20:B23)</f>
        <v>28</v>
      </c>
      <c r="C24" s="95">
        <f>SUM(C20:C23)</f>
        <v>31661220.490000002</v>
      </c>
      <c r="D24" s="30">
        <f>SUM(D20:D23)</f>
        <v>1</v>
      </c>
      <c r="E24" s="30">
        <f>SUM(E20:E23)</f>
        <v>1</v>
      </c>
      <c r="F24" s="31"/>
      <c r="G24" s="31"/>
    </row>
    <row r="25" spans="1:7" ht="13.8" thickBot="1"/>
    <row r="26" spans="1:7" ht="16.2" thickBot="1">
      <c r="A26" s="126" t="s">
        <v>15</v>
      </c>
      <c r="B26" s="127"/>
      <c r="C26" s="127"/>
      <c r="D26" s="127"/>
      <c r="E26" s="127"/>
      <c r="F26" s="127"/>
      <c r="G26" s="128"/>
    </row>
    <row r="27" spans="1:7">
      <c r="A27" s="3"/>
      <c r="B27" s="100"/>
      <c r="C27" s="92"/>
      <c r="D27" s="10" t="s">
        <v>5</v>
      </c>
      <c r="E27" s="10" t="s">
        <v>5</v>
      </c>
      <c r="F27" s="11" t="s">
        <v>6</v>
      </c>
      <c r="G27" s="15" t="s">
        <v>6</v>
      </c>
    </row>
    <row r="28" spans="1:7">
      <c r="A28" s="12" t="s">
        <v>7</v>
      </c>
      <c r="B28" s="12" t="s">
        <v>8</v>
      </c>
      <c r="C28" s="93" t="s">
        <v>9</v>
      </c>
      <c r="D28" s="17" t="s">
        <v>8</v>
      </c>
      <c r="E28" s="13" t="s">
        <v>9</v>
      </c>
      <c r="F28" s="14" t="s">
        <v>8</v>
      </c>
      <c r="G28" s="16" t="s">
        <v>9</v>
      </c>
    </row>
    <row r="29" spans="1:7">
      <c r="A29" s="143" t="s">
        <v>65</v>
      </c>
      <c r="B29" s="144">
        <v>30</v>
      </c>
      <c r="C29" s="145">
        <v>58498731</v>
      </c>
      <c r="D29" s="146">
        <f t="shared" ref="D29:D34" si="4">B29/$B$37</f>
        <v>0.44117647058823528</v>
      </c>
      <c r="E29" s="141">
        <f t="shared" ref="E29:E34" si="5">C29/$C$37</f>
        <v>0.6119281633473167</v>
      </c>
      <c r="F29" s="142">
        <v>1</v>
      </c>
      <c r="G29" s="142">
        <f>RANK(C29,$C$29:$C$36)</f>
        <v>1</v>
      </c>
    </row>
    <row r="30" spans="1:7">
      <c r="A30" s="35" t="s">
        <v>61</v>
      </c>
      <c r="B30" s="36">
        <v>11</v>
      </c>
      <c r="C30" s="94">
        <v>6956500</v>
      </c>
      <c r="D30" s="27">
        <f t="shared" si="4"/>
        <v>0.16176470588235295</v>
      </c>
      <c r="E30" s="23">
        <f t="shared" si="5"/>
        <v>7.2768728407554842E-2</v>
      </c>
      <c r="F30" s="104">
        <v>2</v>
      </c>
      <c r="G30" s="72">
        <f>RANK(C30,$C$29:$C$36)</f>
        <v>4</v>
      </c>
    </row>
    <row r="31" spans="1:7">
      <c r="A31" s="35" t="s">
        <v>55</v>
      </c>
      <c r="B31" s="36">
        <v>9</v>
      </c>
      <c r="C31" s="94">
        <v>12726479</v>
      </c>
      <c r="D31" s="27">
        <f t="shared" si="4"/>
        <v>0.13235294117647059</v>
      </c>
      <c r="E31" s="23">
        <f t="shared" si="5"/>
        <v>0.1331258095213757</v>
      </c>
      <c r="F31" s="104">
        <v>3</v>
      </c>
      <c r="G31" s="72">
        <f>RANK(C31,$C$29:$C$36)</f>
        <v>2</v>
      </c>
    </row>
    <row r="32" spans="1:7">
      <c r="A32" s="35" t="s">
        <v>71</v>
      </c>
      <c r="B32" s="36">
        <v>5</v>
      </c>
      <c r="C32" s="94">
        <v>7630873</v>
      </c>
      <c r="D32" s="27">
        <f t="shared" si="4"/>
        <v>7.3529411764705885E-2</v>
      </c>
      <c r="E32" s="23">
        <f t="shared" si="5"/>
        <v>7.9823032394098062E-2</v>
      </c>
      <c r="F32" s="72">
        <v>4</v>
      </c>
      <c r="G32" s="72">
        <f>RANK(C32,$C$29:$C$36)</f>
        <v>3</v>
      </c>
    </row>
    <row r="33" spans="1:7">
      <c r="A33" s="35" t="s">
        <v>85</v>
      </c>
      <c r="B33" s="36">
        <v>5</v>
      </c>
      <c r="C33" s="94">
        <v>3734800</v>
      </c>
      <c r="D33" s="27">
        <f t="shared" si="4"/>
        <v>7.3529411764705885E-2</v>
      </c>
      <c r="E33" s="23">
        <f t="shared" si="5"/>
        <v>3.9068015073174124E-2</v>
      </c>
      <c r="F33" s="104">
        <v>4</v>
      </c>
      <c r="G33" s="72">
        <f>RANK(C33,$C$29:$C$36)</f>
        <v>5</v>
      </c>
    </row>
    <row r="34" spans="1:7">
      <c r="A34" s="35" t="s">
        <v>95</v>
      </c>
      <c r="B34" s="36">
        <v>4</v>
      </c>
      <c r="C34" s="94">
        <v>3524000</v>
      </c>
      <c r="D34" s="27">
        <f t="shared" si="4"/>
        <v>5.8823529411764705E-2</v>
      </c>
      <c r="E34" s="23">
        <f t="shared" si="5"/>
        <v>3.6862933789725189E-2</v>
      </c>
      <c r="F34" s="72">
        <v>5</v>
      </c>
      <c r="G34" s="72">
        <f>RANK(C34,$C$29:$C$36)</f>
        <v>6</v>
      </c>
    </row>
    <row r="35" spans="1:7">
      <c r="A35" s="35" t="s">
        <v>93</v>
      </c>
      <c r="B35" s="36">
        <v>3</v>
      </c>
      <c r="C35" s="94">
        <v>1996000</v>
      </c>
      <c r="D35" s="27">
        <f>B35/$B$37</f>
        <v>4.4117647058823532E-2</v>
      </c>
      <c r="E35" s="23">
        <f>C35/$C$37</f>
        <v>2.0879232645939692E-2</v>
      </c>
      <c r="F35" s="72">
        <v>6</v>
      </c>
      <c r="G35" s="72">
        <f>RANK(C35,$C$29:$C$36)</f>
        <v>7</v>
      </c>
    </row>
    <row r="36" spans="1:7">
      <c r="A36" s="35" t="s">
        <v>74</v>
      </c>
      <c r="B36" s="36">
        <v>1</v>
      </c>
      <c r="C36" s="94">
        <v>530000</v>
      </c>
      <c r="D36" s="27">
        <f>B36/$B$37</f>
        <v>1.4705882352941176E-2</v>
      </c>
      <c r="E36" s="23">
        <f>C36/$C$37</f>
        <v>5.5440848208156493E-3</v>
      </c>
      <c r="F36" s="72">
        <v>7</v>
      </c>
      <c r="G36" s="72">
        <f>RANK(C36,$C$29:$C$36)</f>
        <v>8</v>
      </c>
    </row>
    <row r="37" spans="1:7">
      <c r="A37" s="28" t="s">
        <v>23</v>
      </c>
      <c r="B37" s="40">
        <f>SUM(B29:B36)</f>
        <v>68</v>
      </c>
      <c r="C37" s="97">
        <f>SUM(C29:C36)</f>
        <v>95597383</v>
      </c>
      <c r="D37" s="30">
        <f>SUM(D29:D36)</f>
        <v>0.99999999999999978</v>
      </c>
      <c r="E37" s="30">
        <f>SUM(E29:E36)</f>
        <v>1</v>
      </c>
      <c r="F37" s="31"/>
      <c r="G37" s="31"/>
    </row>
    <row r="38" spans="1:7" ht="13.8" thickBot="1"/>
    <row r="39" spans="1:7" ht="16.2" thickBot="1">
      <c r="A39" s="126" t="s">
        <v>16</v>
      </c>
      <c r="B39" s="127"/>
      <c r="C39" s="127"/>
      <c r="D39" s="127"/>
      <c r="E39" s="127"/>
      <c r="F39" s="127"/>
      <c r="G39" s="128"/>
    </row>
    <row r="40" spans="1:7">
      <c r="A40" s="18"/>
      <c r="B40" s="101"/>
      <c r="C40" s="98"/>
      <c r="D40" s="10" t="s">
        <v>5</v>
      </c>
      <c r="E40" s="10" t="s">
        <v>5</v>
      </c>
      <c r="F40" s="11" t="s">
        <v>6</v>
      </c>
      <c r="G40" s="15" t="s">
        <v>6</v>
      </c>
    </row>
    <row r="41" spans="1:7">
      <c r="A41" s="12" t="s">
        <v>7</v>
      </c>
      <c r="B41" s="12" t="s">
        <v>8</v>
      </c>
      <c r="C41" s="93" t="s">
        <v>9</v>
      </c>
      <c r="D41" s="13" t="s">
        <v>8</v>
      </c>
      <c r="E41" s="13" t="s">
        <v>9</v>
      </c>
      <c r="F41" s="14" t="s">
        <v>8</v>
      </c>
      <c r="G41" s="16" t="s">
        <v>9</v>
      </c>
    </row>
    <row r="42" spans="1:7">
      <c r="A42" s="148" t="s">
        <v>183</v>
      </c>
      <c r="B42" s="90"/>
      <c r="C42" s="99"/>
      <c r="D42" s="23"/>
      <c r="E42" s="23"/>
      <c r="F42" s="72"/>
      <c r="G42" s="72"/>
    </row>
    <row r="43" spans="1:7">
      <c r="A43" s="28" t="s">
        <v>23</v>
      </c>
      <c r="B43" s="40">
        <f>SUM(B42:B42)</f>
        <v>0</v>
      </c>
      <c r="C43" s="97">
        <f>SUM(C42:C42)</f>
        <v>0</v>
      </c>
      <c r="D43" s="30"/>
      <c r="E43" s="30"/>
      <c r="F43" s="31"/>
      <c r="G43" s="31"/>
    </row>
    <row r="44" spans="1:7" ht="13.8" thickBot="1"/>
    <row r="45" spans="1:7" ht="16.2" thickBot="1">
      <c r="A45" s="126" t="s">
        <v>17</v>
      </c>
      <c r="B45" s="127"/>
      <c r="C45" s="127"/>
      <c r="D45" s="127"/>
      <c r="E45" s="127"/>
      <c r="F45" s="127"/>
      <c r="G45" s="128"/>
    </row>
    <row r="46" spans="1:7">
      <c r="A46" s="18"/>
      <c r="B46" s="101"/>
      <c r="C46" s="98"/>
      <c r="D46" s="10" t="s">
        <v>5</v>
      </c>
      <c r="E46" s="10" t="s">
        <v>5</v>
      </c>
      <c r="F46" s="11" t="s">
        <v>6</v>
      </c>
      <c r="G46" s="15" t="s">
        <v>6</v>
      </c>
    </row>
    <row r="47" spans="1:7">
      <c r="A47" s="12" t="s">
        <v>7</v>
      </c>
      <c r="B47" s="12" t="s">
        <v>8</v>
      </c>
      <c r="C47" s="93" t="s">
        <v>9</v>
      </c>
      <c r="D47" s="13" t="s">
        <v>8</v>
      </c>
      <c r="E47" s="13" t="s">
        <v>9</v>
      </c>
      <c r="F47" s="14" t="s">
        <v>8</v>
      </c>
      <c r="G47" s="16" t="s">
        <v>9</v>
      </c>
    </row>
    <row r="48" spans="1:7">
      <c r="A48" s="143" t="s">
        <v>71</v>
      </c>
      <c r="B48" s="144">
        <v>4</v>
      </c>
      <c r="C48" s="145">
        <v>3102500</v>
      </c>
      <c r="D48" s="146">
        <f>B48/$B$53</f>
        <v>0.36363636363636365</v>
      </c>
      <c r="E48" s="141">
        <f>C48/$C$53</f>
        <v>0.53693749199569407</v>
      </c>
      <c r="F48" s="142">
        <v>1</v>
      </c>
      <c r="G48" s="142">
        <f>RANK(C48,$C$48:$C$52)</f>
        <v>1</v>
      </c>
    </row>
    <row r="49" spans="1:7">
      <c r="A49" s="35" t="s">
        <v>61</v>
      </c>
      <c r="B49" s="36">
        <v>3</v>
      </c>
      <c r="C49" s="94">
        <v>835500</v>
      </c>
      <c r="D49" s="27">
        <f>B49/$B$53</f>
        <v>0.27272727272727271</v>
      </c>
      <c r="E49" s="23">
        <f>C49/$C$53</f>
        <v>0.14459670412970263</v>
      </c>
      <c r="F49" s="72">
        <v>2</v>
      </c>
      <c r="G49" s="72">
        <f>RANK(C49,$C$48:$C$52)</f>
        <v>3</v>
      </c>
    </row>
    <row r="50" spans="1:7">
      <c r="A50" s="35" t="s">
        <v>55</v>
      </c>
      <c r="B50" s="36">
        <v>2</v>
      </c>
      <c r="C50" s="94">
        <v>865140</v>
      </c>
      <c r="D50" s="27">
        <f t="shared" ref="D50" si="6">B50/$B$53</f>
        <v>0.18181818181818182</v>
      </c>
      <c r="E50" s="23">
        <f t="shared" ref="E50" si="7">C50/$C$53</f>
        <v>0.14972638253832549</v>
      </c>
      <c r="F50" s="72">
        <v>3</v>
      </c>
      <c r="G50" s="72">
        <f>RANK(C50,$C$48:$C$52)</f>
        <v>2</v>
      </c>
    </row>
    <row r="51" spans="1:7">
      <c r="A51" s="35" t="s">
        <v>95</v>
      </c>
      <c r="B51" s="36">
        <v>1</v>
      </c>
      <c r="C51" s="94">
        <v>750000</v>
      </c>
      <c r="D51" s="27">
        <f>B51/$B$53</f>
        <v>9.0909090909090912E-2</v>
      </c>
      <c r="E51" s="23">
        <f>C51/$C$53</f>
        <v>0.12979955487405981</v>
      </c>
      <c r="F51" s="72">
        <v>4</v>
      </c>
      <c r="G51" s="72">
        <f>RANK(C51,$C$48:$C$52)</f>
        <v>4</v>
      </c>
    </row>
    <row r="52" spans="1:7">
      <c r="A52" s="35" t="s">
        <v>85</v>
      </c>
      <c r="B52" s="36">
        <v>1</v>
      </c>
      <c r="C52" s="94">
        <v>225000</v>
      </c>
      <c r="D52" s="27">
        <f>B52/$B$53</f>
        <v>9.0909090909090912E-2</v>
      </c>
      <c r="E52" s="23">
        <f>C52/$C$53</f>
        <v>3.8939866462217948E-2</v>
      </c>
      <c r="F52" s="72">
        <v>4</v>
      </c>
      <c r="G52" s="72">
        <f>RANK(C52,$C$48:$C$52)</f>
        <v>5</v>
      </c>
    </row>
    <row r="53" spans="1:7">
      <c r="A53" s="28" t="s">
        <v>23</v>
      </c>
      <c r="B53" s="29">
        <f>SUM(B48:B52)</f>
        <v>11</v>
      </c>
      <c r="C53" s="95">
        <f>SUM(C48:C52)</f>
        <v>5778140</v>
      </c>
      <c r="D53" s="30">
        <f>SUM(D48:D52)</f>
        <v>1</v>
      </c>
      <c r="E53" s="30">
        <f>SUM(E48:E52)</f>
        <v>0.99999999999999989</v>
      </c>
      <c r="F53" s="31"/>
      <c r="G53" s="31"/>
    </row>
    <row r="56" spans="1:7">
      <c r="A56" s="132" t="s">
        <v>24</v>
      </c>
      <c r="B56" s="132"/>
      <c r="C56" s="132"/>
    </row>
    <row r="57" spans="1:7">
      <c r="A57" s="20" t="s">
        <v>25</v>
      </c>
    </row>
  </sheetData>
  <sortState ref="A107:C126">
    <sortCondition descending="1" ref="B107"/>
    <sortCondition descending="1" ref="C107"/>
  </sortState>
  <mergeCells count="6">
    <mergeCell ref="A56:C56"/>
    <mergeCell ref="A4:G4"/>
    <mergeCell ref="A17:G17"/>
    <mergeCell ref="A26:G26"/>
    <mergeCell ref="A39:G39"/>
    <mergeCell ref="A45:G45"/>
  </mergeCells>
  <phoneticPr fontId="2" type="noConversion"/>
  <hyperlinks>
    <hyperlink ref="A57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7"/>
  <sheetViews>
    <sheetView workbookViewId="0">
      <selection activeCell="G1" sqref="G1"/>
    </sheetView>
  </sheetViews>
  <sheetFormatPr defaultRowHeight="13.2"/>
  <cols>
    <col min="1" max="1" width="30.44140625" style="41" customWidth="1"/>
    <col min="2" max="2" width="13.88671875" style="63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3" customWidth="1"/>
    <col min="7" max="7" width="16.33203125" style="63" customWidth="1"/>
  </cols>
  <sheetData>
    <row r="1" spans="1:7" ht="15.6">
      <c r="A1" s="55" t="s">
        <v>47</v>
      </c>
    </row>
    <row r="2" spans="1:7">
      <c r="A2" s="56" t="str">
        <f>'OVERALL STATS'!A2</f>
        <v>Reporting Period: NOVEMBER, 2024</v>
      </c>
    </row>
    <row r="3" spans="1:7" ht="13.8" thickBot="1"/>
    <row r="4" spans="1:7" ht="16.2" thickBot="1">
      <c r="A4" s="126" t="s">
        <v>18</v>
      </c>
      <c r="B4" s="127"/>
      <c r="C4" s="127"/>
      <c r="D4" s="127"/>
      <c r="E4" s="127"/>
      <c r="F4" s="127"/>
      <c r="G4" s="128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9" t="s">
        <v>61</v>
      </c>
      <c r="B7" s="150">
        <v>6</v>
      </c>
      <c r="C7" s="151">
        <v>2933326</v>
      </c>
      <c r="D7" s="146">
        <f>B7/$B$11</f>
        <v>0.42857142857142855</v>
      </c>
      <c r="E7" s="152">
        <f>C7/$C$11</f>
        <v>0.52279911862977335</v>
      </c>
      <c r="F7" s="142">
        <v>1</v>
      </c>
      <c r="G7" s="142">
        <f>RANK(C7,$C$7:$C$10)</f>
        <v>1</v>
      </c>
    </row>
    <row r="8" spans="1:7">
      <c r="A8" s="60" t="s">
        <v>65</v>
      </c>
      <c r="B8" s="53">
        <v>5</v>
      </c>
      <c r="C8" s="54">
        <v>1838000</v>
      </c>
      <c r="D8" s="27">
        <f>B8/$B$11</f>
        <v>0.35714285714285715</v>
      </c>
      <c r="E8" s="66">
        <f>C8/$C$11</f>
        <v>0.32758199396914062</v>
      </c>
      <c r="F8" s="72">
        <v>2</v>
      </c>
      <c r="G8" s="72">
        <f>RANK(C8,$C$7:$C$10)</f>
        <v>2</v>
      </c>
    </row>
    <row r="9" spans="1:7">
      <c r="A9" s="60" t="s">
        <v>55</v>
      </c>
      <c r="B9" s="53">
        <v>2</v>
      </c>
      <c r="C9" s="54">
        <v>462500</v>
      </c>
      <c r="D9" s="27">
        <f t="shared" ref="D9" si="0">B9/$B$11</f>
        <v>0.14285714285714285</v>
      </c>
      <c r="E9" s="66">
        <f t="shared" ref="E9" si="1">C9/$C$11</f>
        <v>8.2430180745771242E-2</v>
      </c>
      <c r="F9" s="72">
        <v>3</v>
      </c>
      <c r="G9" s="72">
        <f>RANK(C9,$C$7:$C$10)</f>
        <v>3</v>
      </c>
    </row>
    <row r="10" spans="1:7">
      <c r="A10" s="60" t="s">
        <v>95</v>
      </c>
      <c r="B10" s="53">
        <v>1</v>
      </c>
      <c r="C10" s="54">
        <v>376983</v>
      </c>
      <c r="D10" s="27">
        <f>B10/$B$11</f>
        <v>7.1428571428571425E-2</v>
      </c>
      <c r="E10" s="66">
        <f>C10/$C$11</f>
        <v>6.7188706655314762E-2</v>
      </c>
      <c r="F10" s="72">
        <v>4</v>
      </c>
      <c r="G10" s="72">
        <f>RANK(C10,$C$7:$C$10)</f>
        <v>4</v>
      </c>
    </row>
    <row r="11" spans="1:7">
      <c r="A11" s="59" t="s">
        <v>23</v>
      </c>
      <c r="B11" s="34">
        <f>SUM(B7:B10)</f>
        <v>14</v>
      </c>
      <c r="C11" s="51">
        <f>SUM(C7:C10)</f>
        <v>5610809</v>
      </c>
      <c r="D11" s="30">
        <f>SUM(D7:D10)</f>
        <v>1</v>
      </c>
      <c r="E11" s="30">
        <f>SUM(E7:E10)</f>
        <v>1</v>
      </c>
      <c r="F11" s="40"/>
      <c r="G11" s="40"/>
    </row>
    <row r="12" spans="1:7" ht="13.8" thickBot="1"/>
    <row r="13" spans="1:7" ht="16.2" thickBot="1">
      <c r="A13" s="126" t="s">
        <v>19</v>
      </c>
      <c r="B13" s="127"/>
      <c r="C13" s="127"/>
      <c r="D13" s="127"/>
      <c r="E13" s="127"/>
      <c r="F13" s="127"/>
      <c r="G13" s="128"/>
    </row>
    <row r="14" spans="1:7">
      <c r="A14" s="57"/>
      <c r="B14" s="65"/>
      <c r="C14" s="39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8" t="s">
        <v>11</v>
      </c>
      <c r="B15" s="19" t="s">
        <v>8</v>
      </c>
      <c r="C15" s="50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53" t="s">
        <v>55</v>
      </c>
      <c r="B16" s="142">
        <v>1</v>
      </c>
      <c r="C16" s="154">
        <v>3442500</v>
      </c>
      <c r="D16" s="146">
        <f>B16/$B$17</f>
        <v>1</v>
      </c>
      <c r="E16" s="152">
        <f>C16/$C$17</f>
        <v>1</v>
      </c>
      <c r="F16" s="142">
        <v>1</v>
      </c>
      <c r="G16" s="142">
        <f>RANK(C16,$C$16:$C$16)</f>
        <v>1</v>
      </c>
    </row>
    <row r="17" spans="1:7">
      <c r="A17" s="59" t="s">
        <v>23</v>
      </c>
      <c r="B17" s="40">
        <f>SUM(B16:B16)</f>
        <v>1</v>
      </c>
      <c r="C17" s="37">
        <f>SUM(C16:C16)</f>
        <v>3442500</v>
      </c>
      <c r="D17" s="30">
        <f>SUM(D16:D16)</f>
        <v>1</v>
      </c>
      <c r="E17" s="30">
        <f>SUM(E16:E16)</f>
        <v>1</v>
      </c>
      <c r="F17" s="40"/>
      <c r="G17" s="40"/>
    </row>
    <row r="18" spans="1:7" ht="13.8" thickBot="1"/>
    <row r="19" spans="1:7" ht="16.2" thickBot="1">
      <c r="A19" s="126" t="s">
        <v>20</v>
      </c>
      <c r="B19" s="127"/>
      <c r="C19" s="127"/>
      <c r="D19" s="127"/>
      <c r="E19" s="127"/>
      <c r="F19" s="127"/>
      <c r="G19" s="128"/>
    </row>
    <row r="20" spans="1:7">
      <c r="A20" s="57"/>
      <c r="B20" s="65"/>
      <c r="C20" s="39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58" t="s">
        <v>11</v>
      </c>
      <c r="B21" s="19" t="s">
        <v>8</v>
      </c>
      <c r="C21" s="50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>
      <c r="A22" s="149" t="s">
        <v>65</v>
      </c>
      <c r="B22" s="150">
        <v>1</v>
      </c>
      <c r="C22" s="151">
        <v>1116700</v>
      </c>
      <c r="D22" s="146">
        <f t="shared" ref="D22" si="2">B22/$B$25</f>
        <v>0.33333333333333331</v>
      </c>
      <c r="E22" s="152">
        <f t="shared" ref="E22" si="3">C22/$C$25</f>
        <v>0.82921214821415312</v>
      </c>
      <c r="F22" s="142">
        <v>1</v>
      </c>
      <c r="G22" s="142">
        <f>RANK(C22,$C$22:$C$24)</f>
        <v>1</v>
      </c>
    </row>
    <row r="23" spans="1:7">
      <c r="A23" s="149" t="s">
        <v>93</v>
      </c>
      <c r="B23" s="150">
        <v>1</v>
      </c>
      <c r="C23" s="71">
        <v>130000</v>
      </c>
      <c r="D23" s="146">
        <f>B23/$B$25</f>
        <v>0.33333333333333331</v>
      </c>
      <c r="E23" s="66">
        <f>C23/$C$25</f>
        <v>9.6532264052869979E-2</v>
      </c>
      <c r="F23" s="142">
        <v>1</v>
      </c>
      <c r="G23" s="72">
        <f>RANK(C23,$C$22:$C$24)</f>
        <v>2</v>
      </c>
    </row>
    <row r="24" spans="1:7">
      <c r="A24" s="149" t="s">
        <v>61</v>
      </c>
      <c r="B24" s="150">
        <v>1</v>
      </c>
      <c r="C24" s="71">
        <v>100000</v>
      </c>
      <c r="D24" s="146">
        <f>B24/$B$25</f>
        <v>0.33333333333333331</v>
      </c>
      <c r="E24" s="66">
        <f>C24/$C$25</f>
        <v>7.4255587732976913E-2</v>
      </c>
      <c r="F24" s="142">
        <v>1</v>
      </c>
      <c r="G24" s="72">
        <f>RANK(C24,$C$22:$C$24)</f>
        <v>3</v>
      </c>
    </row>
    <row r="25" spans="1:7">
      <c r="A25" s="59" t="s">
        <v>23</v>
      </c>
      <c r="B25" s="40">
        <f>SUM(B22:B24)</f>
        <v>3</v>
      </c>
      <c r="C25" s="37">
        <f>SUM(C22:C24)</f>
        <v>1346700</v>
      </c>
      <c r="D25" s="30">
        <f>SUM(D22:D24)</f>
        <v>1</v>
      </c>
      <c r="E25" s="30">
        <f>SUM(E22:E24)</f>
        <v>1</v>
      </c>
      <c r="F25" s="40"/>
      <c r="G25" s="40"/>
    </row>
    <row r="26" spans="1:7" ht="13.8" thickBot="1"/>
    <row r="27" spans="1:7" ht="16.2" thickBot="1">
      <c r="A27" s="126" t="s">
        <v>21</v>
      </c>
      <c r="B27" s="127"/>
      <c r="C27" s="127"/>
      <c r="D27" s="127"/>
      <c r="E27" s="127"/>
      <c r="F27" s="127"/>
      <c r="G27" s="128"/>
    </row>
    <row r="28" spans="1:7">
      <c r="A28" s="57"/>
      <c r="B28" s="65"/>
      <c r="C28" s="39"/>
      <c r="D28" s="10" t="s">
        <v>5</v>
      </c>
      <c r="E28" s="10" t="s">
        <v>5</v>
      </c>
      <c r="F28" s="11" t="s">
        <v>6</v>
      </c>
      <c r="G28" s="11" t="s">
        <v>6</v>
      </c>
    </row>
    <row r="29" spans="1:7">
      <c r="A29" s="58" t="s">
        <v>11</v>
      </c>
      <c r="B29" s="19" t="s">
        <v>8</v>
      </c>
      <c r="C29" s="50" t="s">
        <v>9</v>
      </c>
      <c r="D29" s="13" t="s">
        <v>8</v>
      </c>
      <c r="E29" s="13" t="s">
        <v>9</v>
      </c>
      <c r="F29" s="14" t="s">
        <v>8</v>
      </c>
      <c r="G29" s="14" t="s">
        <v>9</v>
      </c>
    </row>
    <row r="30" spans="1:7">
      <c r="A30" s="153" t="s">
        <v>85</v>
      </c>
      <c r="B30" s="142">
        <v>2</v>
      </c>
      <c r="C30" s="73">
        <v>1556250</v>
      </c>
      <c r="D30" s="141">
        <f>B30/$B$34</f>
        <v>0.4</v>
      </c>
      <c r="E30" s="66">
        <f>C30/$C$34</f>
        <v>0.19301293785101226</v>
      </c>
      <c r="F30" s="142">
        <v>1</v>
      </c>
      <c r="G30" s="72">
        <f>RANK(C30,$C$30:$C$33)</f>
        <v>4</v>
      </c>
    </row>
    <row r="31" spans="1:7">
      <c r="A31" s="153" t="s">
        <v>65</v>
      </c>
      <c r="B31" s="72">
        <v>1</v>
      </c>
      <c r="C31" s="154">
        <v>2686681</v>
      </c>
      <c r="D31" s="23">
        <f>B31/$B$34</f>
        <v>0.2</v>
      </c>
      <c r="E31" s="152">
        <f>C31/$C$34</f>
        <v>0.33321393919903319</v>
      </c>
      <c r="F31" s="72">
        <v>2</v>
      </c>
      <c r="G31" s="142">
        <f>RANK(C31,$C$30:$C$33)</f>
        <v>1</v>
      </c>
    </row>
    <row r="32" spans="1:7">
      <c r="A32" s="70" t="s">
        <v>61</v>
      </c>
      <c r="B32" s="72">
        <v>1</v>
      </c>
      <c r="C32" s="73">
        <v>2000000</v>
      </c>
      <c r="D32" s="23">
        <f>B32/$B$34</f>
        <v>0.2</v>
      </c>
      <c r="E32" s="66">
        <f>C32/$C$34</f>
        <v>0.24804875547118038</v>
      </c>
      <c r="F32" s="72">
        <v>2</v>
      </c>
      <c r="G32" s="72">
        <f>RANK(C32,$C$30:$C$33)</f>
        <v>2</v>
      </c>
    </row>
    <row r="33" spans="1:7">
      <c r="A33" s="70" t="s">
        <v>55</v>
      </c>
      <c r="B33" s="72">
        <v>1</v>
      </c>
      <c r="C33" s="73">
        <v>1820000</v>
      </c>
      <c r="D33" s="23">
        <f>B33/$B$34</f>
        <v>0.2</v>
      </c>
      <c r="E33" s="66">
        <f>C33/$C$34</f>
        <v>0.22572436747877417</v>
      </c>
      <c r="F33" s="72">
        <v>2</v>
      </c>
      <c r="G33" s="72">
        <f>RANK(C33,$C$30:$C$33)</f>
        <v>3</v>
      </c>
    </row>
    <row r="34" spans="1:7">
      <c r="A34" s="59" t="s">
        <v>23</v>
      </c>
      <c r="B34" s="34">
        <f>SUM(B30:B33)</f>
        <v>5</v>
      </c>
      <c r="C34" s="51">
        <f>SUM(C30:C33)</f>
        <v>8062931</v>
      </c>
      <c r="D34" s="30">
        <f>SUM(D30:D33)</f>
        <v>1</v>
      </c>
      <c r="E34" s="30">
        <f>SUM(E30:E33)</f>
        <v>1</v>
      </c>
      <c r="F34" s="40"/>
      <c r="G34" s="40"/>
    </row>
    <row r="35" spans="1:7" ht="13.8" thickBot="1"/>
    <row r="36" spans="1:7" ht="16.2" thickBot="1">
      <c r="A36" s="126" t="s">
        <v>22</v>
      </c>
      <c r="B36" s="127"/>
      <c r="C36" s="127"/>
      <c r="D36" s="127"/>
      <c r="E36" s="127"/>
      <c r="F36" s="127"/>
      <c r="G36" s="128"/>
    </row>
    <row r="37" spans="1:7">
      <c r="A37" s="57"/>
      <c r="B37" s="65"/>
      <c r="C37" s="39"/>
      <c r="D37" s="10" t="s">
        <v>5</v>
      </c>
      <c r="E37" s="10" t="s">
        <v>5</v>
      </c>
      <c r="F37" s="11" t="s">
        <v>6</v>
      </c>
      <c r="G37" s="11" t="s">
        <v>6</v>
      </c>
    </row>
    <row r="38" spans="1:7">
      <c r="A38" s="58" t="s">
        <v>11</v>
      </c>
      <c r="B38" s="19" t="s">
        <v>8</v>
      </c>
      <c r="C38" s="50" t="s">
        <v>9</v>
      </c>
      <c r="D38" s="13" t="s">
        <v>8</v>
      </c>
      <c r="E38" s="13" t="s">
        <v>9</v>
      </c>
      <c r="F38" s="14" t="s">
        <v>8</v>
      </c>
      <c r="G38" s="14" t="s">
        <v>9</v>
      </c>
    </row>
    <row r="39" spans="1:7">
      <c r="A39" s="149" t="s">
        <v>55</v>
      </c>
      <c r="B39" s="150">
        <v>1</v>
      </c>
      <c r="C39" s="151">
        <v>2720000</v>
      </c>
      <c r="D39" s="141">
        <f t="shared" ref="D39" si="4">B39/$B$43</f>
        <v>0.25</v>
      </c>
      <c r="E39" s="141">
        <f t="shared" ref="E39" si="5">C39/$C$43</f>
        <v>0.65072548714697542</v>
      </c>
      <c r="F39" s="142">
        <v>1</v>
      </c>
      <c r="G39" s="142">
        <f>RANK(C39,$C$39:$C$42)</f>
        <v>1</v>
      </c>
    </row>
    <row r="40" spans="1:7">
      <c r="A40" s="149" t="s">
        <v>71</v>
      </c>
      <c r="B40" s="150">
        <v>1</v>
      </c>
      <c r="C40" s="71">
        <v>900000</v>
      </c>
      <c r="D40" s="141">
        <f>B40/$B$43</f>
        <v>0.25</v>
      </c>
      <c r="E40" s="23">
        <f>C40/$C$43</f>
        <v>0.21531358030598452</v>
      </c>
      <c r="F40" s="142">
        <v>1</v>
      </c>
      <c r="G40" s="72">
        <f>RANK(C40,$C$39:$C$42)</f>
        <v>2</v>
      </c>
    </row>
    <row r="41" spans="1:7">
      <c r="A41" s="149" t="s">
        <v>85</v>
      </c>
      <c r="B41" s="150">
        <v>1</v>
      </c>
      <c r="C41" s="71">
        <v>400000</v>
      </c>
      <c r="D41" s="141">
        <f>B41/$B$43</f>
        <v>0.25</v>
      </c>
      <c r="E41" s="23">
        <f>C41/$C$43</f>
        <v>9.569492458043756E-2</v>
      </c>
      <c r="F41" s="142">
        <v>1</v>
      </c>
      <c r="G41" s="72">
        <f>RANK(C41,$C$39:$C$42)</f>
        <v>3</v>
      </c>
    </row>
    <row r="42" spans="1:7">
      <c r="A42" s="149" t="s">
        <v>95</v>
      </c>
      <c r="B42" s="150">
        <v>1</v>
      </c>
      <c r="C42" s="71">
        <v>159950</v>
      </c>
      <c r="D42" s="141">
        <f>B42/$B$43</f>
        <v>0.25</v>
      </c>
      <c r="E42" s="23">
        <f>C42/$C$43</f>
        <v>3.8266007966602469E-2</v>
      </c>
      <c r="F42" s="142">
        <v>1</v>
      </c>
      <c r="G42" s="72">
        <f>RANK(C42,$C$39:$C$42)</f>
        <v>4</v>
      </c>
    </row>
    <row r="43" spans="1:7">
      <c r="A43" s="59" t="s">
        <v>23</v>
      </c>
      <c r="B43" s="34">
        <f>SUM(B39:B42)</f>
        <v>4</v>
      </c>
      <c r="C43" s="51">
        <f>SUM(C39:C42)</f>
        <v>4179950</v>
      </c>
      <c r="D43" s="30">
        <f>SUM(D39:D42)</f>
        <v>1</v>
      </c>
      <c r="E43" s="30">
        <f>SUM(E39:E42)</f>
        <v>1</v>
      </c>
      <c r="F43" s="40"/>
      <c r="G43" s="40"/>
    </row>
    <row r="44" spans="1:7">
      <c r="A44" s="61"/>
      <c r="B44" s="24"/>
      <c r="C44" s="52"/>
      <c r="D44" s="42"/>
      <c r="E44" s="42"/>
      <c r="F44" s="64"/>
      <c r="G44" s="64"/>
    </row>
    <row r="46" spans="1:7">
      <c r="A46" s="132" t="s">
        <v>24</v>
      </c>
      <c r="B46" s="132"/>
      <c r="C46" s="132"/>
    </row>
    <row r="47" spans="1:7">
      <c r="A47" s="62" t="s">
        <v>25</v>
      </c>
    </row>
  </sheetData>
  <sortState ref="A107:C126">
    <sortCondition descending="1" ref="B107"/>
    <sortCondition descending="1" ref="C107"/>
  </sortState>
  <mergeCells count="6">
    <mergeCell ref="A46:C46"/>
    <mergeCell ref="A4:G4"/>
    <mergeCell ref="A13:G13"/>
    <mergeCell ref="A19:G19"/>
    <mergeCell ref="A27:G27"/>
    <mergeCell ref="A36:G36"/>
  </mergeCells>
  <phoneticPr fontId="2" type="noConversion"/>
  <hyperlinks>
    <hyperlink ref="A47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59"/>
  <sheetViews>
    <sheetView workbookViewId="0">
      <selection activeCell="G1" sqref="G1"/>
    </sheetView>
  </sheetViews>
  <sheetFormatPr defaultRowHeight="13.2"/>
  <cols>
    <col min="1" max="1" width="33.109375" customWidth="1"/>
    <col min="2" max="2" width="30.4414062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74" t="s">
        <v>44</v>
      </c>
      <c r="B1" t="s">
        <v>28</v>
      </c>
    </row>
    <row r="2" spans="1:7">
      <c r="A2" s="74" t="s">
        <v>27</v>
      </c>
      <c r="B2" t="s">
        <v>28</v>
      </c>
    </row>
    <row r="4" spans="1:7">
      <c r="D4" s="74" t="s">
        <v>40</v>
      </c>
    </row>
    <row r="5" spans="1:7">
      <c r="A5" s="74" t="s">
        <v>7</v>
      </c>
      <c r="B5" s="74" t="s">
        <v>26</v>
      </c>
      <c r="C5" s="74" t="s">
        <v>31</v>
      </c>
      <c r="D5" t="s">
        <v>8</v>
      </c>
      <c r="E5" t="s">
        <v>9</v>
      </c>
      <c r="F5" t="s">
        <v>30</v>
      </c>
      <c r="G5" t="s">
        <v>45</v>
      </c>
    </row>
    <row r="6" spans="1:7">
      <c r="A6" t="s">
        <v>95</v>
      </c>
      <c r="D6" s="75">
        <v>5</v>
      </c>
      <c r="E6" s="25">
        <v>4274000</v>
      </c>
      <c r="F6" s="9">
        <v>4.6728971962616821E-2</v>
      </c>
      <c r="G6" s="9">
        <v>3.2126462869419711E-2</v>
      </c>
    </row>
    <row r="7" spans="1:7">
      <c r="B7" t="s">
        <v>83</v>
      </c>
      <c r="D7" s="75">
        <v>1</v>
      </c>
      <c r="E7" s="25">
        <v>434000</v>
      </c>
      <c r="F7" s="9">
        <v>9.3457943925233638E-3</v>
      </c>
      <c r="G7" s="9">
        <v>3.2622566413963864E-3</v>
      </c>
    </row>
    <row r="8" spans="1:7">
      <c r="C8" t="s">
        <v>108</v>
      </c>
      <c r="D8" s="75">
        <v>1</v>
      </c>
      <c r="E8" s="25">
        <v>434000</v>
      </c>
      <c r="F8" s="9">
        <v>9.3457943925233638E-3</v>
      </c>
      <c r="G8" s="9">
        <v>3.2622566413963864E-3</v>
      </c>
    </row>
    <row r="9" spans="1:7">
      <c r="B9" t="s">
        <v>67</v>
      </c>
      <c r="D9" s="75">
        <v>4</v>
      </c>
      <c r="E9" s="25">
        <v>3840000</v>
      </c>
      <c r="F9" s="9">
        <v>3.7383177570093455E-2</v>
      </c>
      <c r="G9" s="9">
        <v>2.8864206228023326E-2</v>
      </c>
    </row>
    <row r="10" spans="1:7">
      <c r="C10" t="s">
        <v>107</v>
      </c>
      <c r="D10" s="75">
        <v>1</v>
      </c>
      <c r="E10" s="25">
        <v>1925000</v>
      </c>
      <c r="F10" s="9">
        <v>9.3457943925233638E-3</v>
      </c>
      <c r="G10" s="9">
        <v>1.4469686715871068E-2</v>
      </c>
    </row>
    <row r="11" spans="1:7">
      <c r="C11" t="s">
        <v>96</v>
      </c>
      <c r="D11" s="75">
        <v>2</v>
      </c>
      <c r="E11" s="25">
        <v>1165000</v>
      </c>
      <c r="F11" s="9">
        <v>1.8691588785046728E-2</v>
      </c>
      <c r="G11" s="9">
        <v>8.756979233241452E-3</v>
      </c>
    </row>
    <row r="12" spans="1:7">
      <c r="C12" t="s">
        <v>104</v>
      </c>
      <c r="D12" s="75">
        <v>1</v>
      </c>
      <c r="E12" s="25">
        <v>750000</v>
      </c>
      <c r="F12" s="9">
        <v>9.3457943925233638E-3</v>
      </c>
      <c r="G12" s="9">
        <v>5.6375402789108058E-3</v>
      </c>
    </row>
    <row r="13" spans="1:7">
      <c r="A13" t="s">
        <v>55</v>
      </c>
      <c r="D13" s="75">
        <v>16</v>
      </c>
      <c r="E13" s="25">
        <v>29127743</v>
      </c>
      <c r="F13" s="9">
        <v>0.14953271028037382</v>
      </c>
      <c r="G13" s="9">
        <v>0.21894509919501637</v>
      </c>
    </row>
    <row r="14" spans="1:7">
      <c r="B14" t="s">
        <v>83</v>
      </c>
      <c r="D14" s="75">
        <v>11</v>
      </c>
      <c r="E14" s="25">
        <v>24297204</v>
      </c>
      <c r="F14" s="9">
        <v>0.10280373831775701</v>
      </c>
      <c r="G14" s="9">
        <v>0.18263528828655035</v>
      </c>
    </row>
    <row r="15" spans="1:7">
      <c r="C15" t="s">
        <v>84</v>
      </c>
      <c r="D15" s="75">
        <v>11</v>
      </c>
      <c r="E15" s="25">
        <v>24297204</v>
      </c>
      <c r="F15" s="9">
        <v>0.10280373831775701</v>
      </c>
      <c r="G15" s="9">
        <v>0.18263528828655035</v>
      </c>
    </row>
    <row r="16" spans="1:7">
      <c r="B16" t="s">
        <v>91</v>
      </c>
      <c r="D16" s="75">
        <v>1</v>
      </c>
      <c r="E16" s="25">
        <v>540140</v>
      </c>
      <c r="F16" s="9">
        <v>9.3457943925233638E-3</v>
      </c>
      <c r="G16" s="9">
        <v>4.0600813416678434E-3</v>
      </c>
    </row>
    <row r="17" spans="1:7">
      <c r="C17" t="s">
        <v>92</v>
      </c>
      <c r="D17" s="75">
        <v>1</v>
      </c>
      <c r="E17" s="25">
        <v>540140</v>
      </c>
      <c r="F17" s="9">
        <v>9.3457943925233638E-3</v>
      </c>
      <c r="G17" s="9">
        <v>4.0600813416678434E-3</v>
      </c>
    </row>
    <row r="18" spans="1:7">
      <c r="B18" t="s">
        <v>57</v>
      </c>
      <c r="D18" s="75">
        <v>3</v>
      </c>
      <c r="E18" s="25">
        <v>1790399</v>
      </c>
      <c r="F18" s="9">
        <v>2.8037383177570093E-2</v>
      </c>
      <c r="G18" s="9">
        <v>1.3457928637095504E-2</v>
      </c>
    </row>
    <row r="19" spans="1:7">
      <c r="C19" t="s">
        <v>58</v>
      </c>
      <c r="D19" s="75">
        <v>2</v>
      </c>
      <c r="E19" s="25">
        <v>1390399</v>
      </c>
      <c r="F19" s="9">
        <v>1.8691588785046728E-2</v>
      </c>
      <c r="G19" s="9">
        <v>1.0451240488343075E-2</v>
      </c>
    </row>
    <row r="20" spans="1:7">
      <c r="C20" t="s">
        <v>88</v>
      </c>
      <c r="D20" s="75">
        <v>1</v>
      </c>
      <c r="E20" s="25">
        <v>400000</v>
      </c>
      <c r="F20" s="9">
        <v>9.3457943925233638E-3</v>
      </c>
      <c r="G20" s="9">
        <v>3.0066881487524296E-3</v>
      </c>
    </row>
    <row r="21" spans="1:7">
      <c r="B21" t="s">
        <v>116</v>
      </c>
      <c r="D21" s="75">
        <v>1</v>
      </c>
      <c r="E21" s="25">
        <v>2500000</v>
      </c>
      <c r="F21" s="9">
        <v>9.3457943925233638E-3</v>
      </c>
      <c r="G21" s="9">
        <v>1.8791800929702687E-2</v>
      </c>
    </row>
    <row r="22" spans="1:7">
      <c r="C22" t="s">
        <v>117</v>
      </c>
      <c r="D22" s="75">
        <v>1</v>
      </c>
      <c r="E22" s="25">
        <v>2500000</v>
      </c>
      <c r="F22" s="9">
        <v>9.3457943925233638E-3</v>
      </c>
      <c r="G22" s="9">
        <v>1.8791800929702687E-2</v>
      </c>
    </row>
    <row r="23" spans="1:7">
      <c r="A23" t="s">
        <v>65</v>
      </c>
      <c r="D23" s="75">
        <v>50</v>
      </c>
      <c r="E23" s="25">
        <v>70869530.49000001</v>
      </c>
      <c r="F23" s="9">
        <v>0.46728971962616822</v>
      </c>
      <c r="G23" s="9">
        <v>0.53270644357982999</v>
      </c>
    </row>
    <row r="24" spans="1:7">
      <c r="B24" t="s">
        <v>67</v>
      </c>
      <c r="D24" s="75">
        <v>1</v>
      </c>
      <c r="E24" s="25">
        <v>1400000</v>
      </c>
      <c r="F24" s="9">
        <v>9.3457943925233638E-3</v>
      </c>
      <c r="G24" s="9">
        <v>1.0523408520633505E-2</v>
      </c>
    </row>
    <row r="25" spans="1:7">
      <c r="C25" t="s">
        <v>68</v>
      </c>
      <c r="D25" s="75">
        <v>1</v>
      </c>
      <c r="E25" s="25">
        <v>1400000</v>
      </c>
      <c r="F25" s="9">
        <v>9.3457943925233638E-3</v>
      </c>
      <c r="G25" s="9">
        <v>1.0523408520633505E-2</v>
      </c>
    </row>
    <row r="26" spans="1:7">
      <c r="B26" t="s">
        <v>62</v>
      </c>
      <c r="D26" s="75">
        <v>18</v>
      </c>
      <c r="E26" s="25">
        <v>12155039.49</v>
      </c>
      <c r="F26" s="9">
        <v>0.16822429906542055</v>
      </c>
      <c r="G26" s="9">
        <v>9.1366032955501955E-2</v>
      </c>
    </row>
    <row r="27" spans="1:7">
      <c r="C27" t="s">
        <v>66</v>
      </c>
      <c r="D27" s="75">
        <v>18</v>
      </c>
      <c r="E27" s="25">
        <v>12155039.49</v>
      </c>
      <c r="F27" s="9">
        <v>0.16822429906542055</v>
      </c>
      <c r="G27" s="9">
        <v>9.1366032955501955E-2</v>
      </c>
    </row>
    <row r="28" spans="1:7">
      <c r="B28" t="s">
        <v>79</v>
      </c>
      <c r="D28" s="75">
        <v>18</v>
      </c>
      <c r="E28" s="25">
        <v>11460991</v>
      </c>
      <c r="F28" s="9">
        <v>0.16822429906542055</v>
      </c>
      <c r="G28" s="9">
        <v>8.6149064531645655E-2</v>
      </c>
    </row>
    <row r="29" spans="1:7">
      <c r="C29" t="s">
        <v>101</v>
      </c>
      <c r="D29" s="75">
        <v>2</v>
      </c>
      <c r="E29" s="25">
        <v>1589900</v>
      </c>
      <c r="F29" s="9">
        <v>1.8691588785046728E-2</v>
      </c>
      <c r="G29" s="9">
        <v>1.195083371925372E-2</v>
      </c>
    </row>
    <row r="30" spans="1:7">
      <c r="C30" t="s">
        <v>80</v>
      </c>
      <c r="D30" s="75">
        <v>14</v>
      </c>
      <c r="E30" s="25">
        <v>8301091</v>
      </c>
      <c r="F30" s="9">
        <v>0.13084112149532709</v>
      </c>
      <c r="G30" s="9">
        <v>6.2396979828538639E-2</v>
      </c>
    </row>
    <row r="31" spans="1:7">
      <c r="C31" t="s">
        <v>99</v>
      </c>
      <c r="D31" s="75">
        <v>1</v>
      </c>
      <c r="E31" s="25">
        <v>1150000</v>
      </c>
      <c r="F31" s="9">
        <v>9.3457943925233638E-3</v>
      </c>
      <c r="G31" s="9">
        <v>8.644228427663235E-3</v>
      </c>
    </row>
    <row r="32" spans="1:7">
      <c r="C32" t="s">
        <v>113</v>
      </c>
      <c r="D32" s="75">
        <v>1</v>
      </c>
      <c r="E32" s="25">
        <v>420000</v>
      </c>
      <c r="F32" s="9">
        <v>9.3457943925233638E-3</v>
      </c>
      <c r="G32" s="9">
        <v>3.1570225561900513E-3</v>
      </c>
    </row>
    <row r="33" spans="1:7">
      <c r="B33" t="s">
        <v>69</v>
      </c>
      <c r="D33" s="75">
        <v>12</v>
      </c>
      <c r="E33" s="25">
        <v>45326000</v>
      </c>
      <c r="F33" s="9">
        <v>0.11214953271028037</v>
      </c>
      <c r="G33" s="9">
        <v>0.34070286757588158</v>
      </c>
    </row>
    <row r="34" spans="1:7">
      <c r="C34" t="s">
        <v>70</v>
      </c>
      <c r="D34" s="75">
        <v>12</v>
      </c>
      <c r="E34" s="25">
        <v>45326000</v>
      </c>
      <c r="F34" s="9">
        <v>0.11214953271028037</v>
      </c>
      <c r="G34" s="9">
        <v>0.34070286757588158</v>
      </c>
    </row>
    <row r="35" spans="1:7">
      <c r="B35" t="s">
        <v>109</v>
      </c>
      <c r="D35" s="75">
        <v>1</v>
      </c>
      <c r="E35" s="25">
        <v>527500</v>
      </c>
      <c r="F35" s="9">
        <v>9.3457943925233638E-3</v>
      </c>
      <c r="G35" s="9">
        <v>3.9650699961672666E-3</v>
      </c>
    </row>
    <row r="36" spans="1:7">
      <c r="C36" t="s">
        <v>110</v>
      </c>
      <c r="D36" s="75">
        <v>1</v>
      </c>
      <c r="E36" s="25">
        <v>527500</v>
      </c>
      <c r="F36" s="9">
        <v>9.3457943925233638E-3</v>
      </c>
      <c r="G36" s="9">
        <v>3.9650699961672666E-3</v>
      </c>
    </row>
    <row r="37" spans="1:7">
      <c r="A37" t="s">
        <v>74</v>
      </c>
      <c r="D37" s="75">
        <v>1</v>
      </c>
      <c r="E37" s="25">
        <v>530000</v>
      </c>
      <c r="F37" s="9">
        <v>9.3457943925233638E-3</v>
      </c>
      <c r="G37" s="9">
        <v>3.9838617970969692E-3</v>
      </c>
    </row>
    <row r="38" spans="1:7">
      <c r="B38" t="s">
        <v>75</v>
      </c>
      <c r="D38" s="75">
        <v>1</v>
      </c>
      <c r="E38" s="25">
        <v>530000</v>
      </c>
      <c r="F38" s="9">
        <v>9.3457943925233638E-3</v>
      </c>
      <c r="G38" s="9">
        <v>3.9838617970969692E-3</v>
      </c>
    </row>
    <row r="39" spans="1:7">
      <c r="C39" t="s">
        <v>76</v>
      </c>
      <c r="D39" s="75">
        <v>1</v>
      </c>
      <c r="E39" s="25">
        <v>530000</v>
      </c>
      <c r="F39" s="9">
        <v>9.3457943925233638E-3</v>
      </c>
      <c r="G39" s="9">
        <v>3.9838617970969692E-3</v>
      </c>
    </row>
    <row r="40" spans="1:7">
      <c r="A40" t="s">
        <v>71</v>
      </c>
      <c r="D40" s="75">
        <v>10</v>
      </c>
      <c r="E40" s="25">
        <v>12826681</v>
      </c>
      <c r="F40" s="9">
        <v>9.3457943925233641E-2</v>
      </c>
      <c r="G40" s="9">
        <v>9.6414574376319909E-2</v>
      </c>
    </row>
    <row r="41" spans="1:7">
      <c r="B41" t="s">
        <v>69</v>
      </c>
      <c r="D41" s="75">
        <v>10</v>
      </c>
      <c r="E41" s="25">
        <v>12826681</v>
      </c>
      <c r="F41" s="9">
        <v>9.3457943925233641E-2</v>
      </c>
      <c r="G41" s="9">
        <v>9.6414574376319909E-2</v>
      </c>
    </row>
    <row r="42" spans="1:7">
      <c r="C42" t="s">
        <v>73</v>
      </c>
      <c r="D42" s="75">
        <v>10</v>
      </c>
      <c r="E42" s="25">
        <v>12826681</v>
      </c>
      <c r="F42" s="9">
        <v>9.3457943925233641E-2</v>
      </c>
      <c r="G42" s="9">
        <v>9.6414574376319909E-2</v>
      </c>
    </row>
    <row r="43" spans="1:7">
      <c r="A43" t="s">
        <v>93</v>
      </c>
      <c r="D43" s="75">
        <v>3</v>
      </c>
      <c r="E43" s="25">
        <v>1996000</v>
      </c>
      <c r="F43" s="9">
        <v>2.8037383177570093E-2</v>
      </c>
      <c r="G43" s="9">
        <v>1.5003373862274625E-2</v>
      </c>
    </row>
    <row r="44" spans="1:7">
      <c r="B44" t="s">
        <v>57</v>
      </c>
      <c r="D44" s="75">
        <v>1</v>
      </c>
      <c r="E44" s="25">
        <v>318000</v>
      </c>
      <c r="F44" s="9">
        <v>9.3457943925233638E-3</v>
      </c>
      <c r="G44" s="9">
        <v>2.3903170782581819E-3</v>
      </c>
    </row>
    <row r="45" spans="1:7">
      <c r="C45" t="s">
        <v>94</v>
      </c>
      <c r="D45" s="75">
        <v>1</v>
      </c>
      <c r="E45" s="25">
        <v>318000</v>
      </c>
      <c r="F45" s="9">
        <v>9.3457943925233638E-3</v>
      </c>
      <c r="G45" s="9">
        <v>2.3903170782581819E-3</v>
      </c>
    </row>
    <row r="46" spans="1:7">
      <c r="B46" t="s">
        <v>62</v>
      </c>
      <c r="D46" s="75">
        <v>1</v>
      </c>
      <c r="E46" s="25">
        <v>478000</v>
      </c>
      <c r="F46" s="9">
        <v>9.3457943925233638E-3</v>
      </c>
      <c r="G46" s="9">
        <v>3.5929923377591537E-3</v>
      </c>
    </row>
    <row r="47" spans="1:7">
      <c r="C47" t="s">
        <v>112</v>
      </c>
      <c r="D47" s="75">
        <v>1</v>
      </c>
      <c r="E47" s="25">
        <v>478000</v>
      </c>
      <c r="F47" s="9">
        <v>9.3457943925233638E-3</v>
      </c>
      <c r="G47" s="9">
        <v>3.5929923377591537E-3</v>
      </c>
    </row>
    <row r="48" spans="1:7">
      <c r="B48" t="s">
        <v>75</v>
      </c>
      <c r="D48" s="75">
        <v>1</v>
      </c>
      <c r="E48" s="25">
        <v>1200000</v>
      </c>
      <c r="F48" s="9">
        <v>9.3457943925233638E-3</v>
      </c>
      <c r="G48" s="9">
        <v>9.0200644462572893E-3</v>
      </c>
    </row>
    <row r="49" spans="1:7">
      <c r="C49" t="s">
        <v>106</v>
      </c>
      <c r="D49" s="75">
        <v>1</v>
      </c>
      <c r="E49" s="25">
        <v>1200000</v>
      </c>
      <c r="F49" s="9">
        <v>9.3457943925233638E-3</v>
      </c>
      <c r="G49" s="9">
        <v>9.0200644462572893E-3</v>
      </c>
    </row>
    <row r="50" spans="1:7">
      <c r="A50" t="s">
        <v>61</v>
      </c>
      <c r="D50" s="75">
        <v>16</v>
      </c>
      <c r="E50" s="25">
        <v>9452989</v>
      </c>
      <c r="F50" s="9">
        <v>0.14953271028037382</v>
      </c>
      <c r="G50" s="9">
        <v>7.1055474991467707E-2</v>
      </c>
    </row>
    <row r="51" spans="1:7">
      <c r="B51" t="s">
        <v>67</v>
      </c>
      <c r="D51" s="75">
        <v>4</v>
      </c>
      <c r="E51" s="25">
        <v>1404500</v>
      </c>
      <c r="F51" s="9">
        <v>3.7383177570093455E-2</v>
      </c>
      <c r="G51" s="9">
        <v>1.0557233762306968E-2</v>
      </c>
    </row>
    <row r="52" spans="1:7">
      <c r="C52" t="s">
        <v>103</v>
      </c>
      <c r="D52" s="75">
        <v>4</v>
      </c>
      <c r="E52" s="25">
        <v>1404500</v>
      </c>
      <c r="F52" s="9">
        <v>3.7383177570093455E-2</v>
      </c>
      <c r="G52" s="9">
        <v>1.0557233762306968E-2</v>
      </c>
    </row>
    <row r="53" spans="1:7">
      <c r="B53" t="s">
        <v>62</v>
      </c>
      <c r="D53" s="75">
        <v>12</v>
      </c>
      <c r="E53" s="25">
        <v>8048489</v>
      </c>
      <c r="F53" s="9">
        <v>0.11214953271028037</v>
      </c>
      <c r="G53" s="9">
        <v>6.049824122916074E-2</v>
      </c>
    </row>
    <row r="54" spans="1:7">
      <c r="C54" t="s">
        <v>63</v>
      </c>
      <c r="D54" s="75">
        <v>10</v>
      </c>
      <c r="E54" s="25">
        <v>6813489</v>
      </c>
      <c r="F54" s="9">
        <v>9.3457943925233641E-2</v>
      </c>
      <c r="G54" s="9">
        <v>5.1215091569887614E-2</v>
      </c>
    </row>
    <row r="55" spans="1:7">
      <c r="C55" t="s">
        <v>102</v>
      </c>
      <c r="D55" s="75">
        <v>2</v>
      </c>
      <c r="E55" s="25">
        <v>1235000</v>
      </c>
      <c r="F55" s="9">
        <v>1.8691588785046728E-2</v>
      </c>
      <c r="G55" s="9">
        <v>9.2831496592731266E-3</v>
      </c>
    </row>
    <row r="56" spans="1:7">
      <c r="A56" t="s">
        <v>85</v>
      </c>
      <c r="D56" s="75">
        <v>6</v>
      </c>
      <c r="E56" s="25">
        <v>3959800</v>
      </c>
      <c r="F56" s="9">
        <v>5.6074766355140186E-2</v>
      </c>
      <c r="G56" s="9">
        <v>2.9764709328574678E-2</v>
      </c>
    </row>
    <row r="57" spans="1:7">
      <c r="B57" t="s">
        <v>83</v>
      </c>
      <c r="D57" s="75">
        <v>6</v>
      </c>
      <c r="E57" s="25">
        <v>3959800</v>
      </c>
      <c r="F57" s="9">
        <v>5.6074766355140186E-2</v>
      </c>
      <c r="G57" s="9">
        <v>2.9764709328574678E-2</v>
      </c>
    </row>
    <row r="58" spans="1:7">
      <c r="C58" t="s">
        <v>87</v>
      </c>
      <c r="D58" s="75">
        <v>6</v>
      </c>
      <c r="E58" s="25">
        <v>3959800</v>
      </c>
      <c r="F58" s="9">
        <v>5.6074766355140186E-2</v>
      </c>
      <c r="G58" s="9">
        <v>2.9764709328574678E-2</v>
      </c>
    </row>
    <row r="59" spans="1:7">
      <c r="A59" t="s">
        <v>29</v>
      </c>
      <c r="D59" s="75">
        <v>107</v>
      </c>
      <c r="E59" s="25">
        <v>133036743.49000001</v>
      </c>
      <c r="F59" s="9">
        <v>1</v>
      </c>
      <c r="G59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74"/>
  <sheetViews>
    <sheetView workbookViewId="0">
      <pane ySplit="4" topLeftCell="A5" activePane="bottomLeft" state="frozen"/>
      <selection pane="bottomLeft" activeCell="F1" sqref="F1"/>
    </sheetView>
  </sheetViews>
  <sheetFormatPr defaultRowHeight="13.2"/>
  <cols>
    <col min="1" max="1" width="83.109375" customWidth="1"/>
    <col min="2" max="2" width="18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4" t="s">
        <v>1</v>
      </c>
      <c r="B1" t="s">
        <v>28</v>
      </c>
    </row>
    <row r="3" spans="1:6">
      <c r="C3" s="74" t="s">
        <v>40</v>
      </c>
    </row>
    <row r="4" spans="1:6">
      <c r="A4" s="74" t="s">
        <v>39</v>
      </c>
      <c r="B4" s="74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158</v>
      </c>
      <c r="C5" s="75">
        <v>1</v>
      </c>
      <c r="D5" s="25">
        <v>100000</v>
      </c>
      <c r="E5" s="9">
        <v>3.7037037037037035E-2</v>
      </c>
      <c r="F5" s="9">
        <v>4.4163973768366139E-3</v>
      </c>
    </row>
    <row r="6" spans="1:6">
      <c r="B6" t="s">
        <v>61</v>
      </c>
      <c r="C6" s="75">
        <v>1</v>
      </c>
      <c r="D6" s="25">
        <v>100000</v>
      </c>
      <c r="E6" s="9">
        <v>3.7037037037037035E-2</v>
      </c>
      <c r="F6" s="9">
        <v>4.4163973768366139E-3</v>
      </c>
    </row>
    <row r="7" spans="1:6">
      <c r="C7" s="75"/>
      <c r="D7" s="25"/>
      <c r="E7" s="9"/>
      <c r="F7" s="9"/>
    </row>
    <row r="8" spans="1:6">
      <c r="A8" t="s">
        <v>148</v>
      </c>
      <c r="C8" s="75">
        <v>2</v>
      </c>
      <c r="D8" s="25">
        <v>3116700</v>
      </c>
      <c r="E8" s="9">
        <v>7.407407407407407E-2</v>
      </c>
      <c r="F8" s="9">
        <v>0.13764585704386675</v>
      </c>
    </row>
    <row r="9" spans="1:6">
      <c r="B9" t="s">
        <v>65</v>
      </c>
      <c r="C9" s="75">
        <v>1</v>
      </c>
      <c r="D9" s="25">
        <v>1116700</v>
      </c>
      <c r="E9" s="9">
        <v>3.7037037037037035E-2</v>
      </c>
      <c r="F9" s="9">
        <v>4.9317909507134466E-2</v>
      </c>
    </row>
    <row r="10" spans="1:6">
      <c r="B10" t="s">
        <v>61</v>
      </c>
      <c r="C10" s="75">
        <v>1</v>
      </c>
      <c r="D10" s="25">
        <v>2000000</v>
      </c>
      <c r="E10" s="9">
        <v>3.7037037037037035E-2</v>
      </c>
      <c r="F10" s="9">
        <v>8.8327947536732287E-2</v>
      </c>
    </row>
    <row r="11" spans="1:6">
      <c r="C11" s="75"/>
      <c r="D11" s="25"/>
      <c r="E11" s="9"/>
      <c r="F11" s="9"/>
    </row>
    <row r="12" spans="1:6">
      <c r="A12" t="s">
        <v>121</v>
      </c>
      <c r="C12" s="75">
        <v>1</v>
      </c>
      <c r="D12" s="25">
        <v>376983</v>
      </c>
      <c r="E12" s="9">
        <v>3.7037037037037035E-2</v>
      </c>
      <c r="F12" s="9">
        <v>1.6649067323119972E-2</v>
      </c>
    </row>
    <row r="13" spans="1:6">
      <c r="B13" t="s">
        <v>95</v>
      </c>
      <c r="C13" s="75">
        <v>1</v>
      </c>
      <c r="D13" s="25">
        <v>376983</v>
      </c>
      <c r="E13" s="9">
        <v>3.7037037037037035E-2</v>
      </c>
      <c r="F13" s="9">
        <v>1.6649067323119972E-2</v>
      </c>
    </row>
    <row r="14" spans="1:6">
      <c r="C14" s="75"/>
      <c r="D14" s="25"/>
      <c r="E14" s="9"/>
      <c r="F14" s="9"/>
    </row>
    <row r="15" spans="1:6">
      <c r="A15" t="s">
        <v>156</v>
      </c>
      <c r="C15" s="75">
        <v>1</v>
      </c>
      <c r="D15" s="25">
        <v>62500</v>
      </c>
      <c r="E15" s="9">
        <v>3.7037037037037035E-2</v>
      </c>
      <c r="F15" s="9">
        <v>2.760248360522884E-3</v>
      </c>
    </row>
    <row r="16" spans="1:6">
      <c r="B16" t="s">
        <v>61</v>
      </c>
      <c r="C16" s="75">
        <v>1</v>
      </c>
      <c r="D16" s="25">
        <v>62500</v>
      </c>
      <c r="E16" s="9">
        <v>3.7037037037037035E-2</v>
      </c>
      <c r="F16" s="9">
        <v>2.760248360522884E-3</v>
      </c>
    </row>
    <row r="17" spans="1:6">
      <c r="C17" s="75"/>
      <c r="D17" s="25"/>
      <c r="E17" s="9"/>
      <c r="F17" s="9"/>
    </row>
    <row r="18" spans="1:6">
      <c r="A18" t="s">
        <v>160</v>
      </c>
      <c r="C18" s="75">
        <v>1</v>
      </c>
      <c r="D18" s="25">
        <v>744300</v>
      </c>
      <c r="E18" s="9">
        <v>3.7037037037037035E-2</v>
      </c>
      <c r="F18" s="9">
        <v>3.287124567579492E-2</v>
      </c>
    </row>
    <row r="19" spans="1:6">
      <c r="B19" t="s">
        <v>61</v>
      </c>
      <c r="C19" s="75">
        <v>1</v>
      </c>
      <c r="D19" s="25">
        <v>744300</v>
      </c>
      <c r="E19" s="9">
        <v>3.7037037037037035E-2</v>
      </c>
      <c r="F19" s="9">
        <v>3.287124567579492E-2</v>
      </c>
    </row>
    <row r="20" spans="1:6">
      <c r="C20" s="75"/>
      <c r="D20" s="25"/>
      <c r="E20" s="9"/>
      <c r="F20" s="9"/>
    </row>
    <row r="21" spans="1:6">
      <c r="A21" t="s">
        <v>131</v>
      </c>
      <c r="C21" s="75">
        <v>1</v>
      </c>
      <c r="D21" s="25">
        <v>375000</v>
      </c>
      <c r="E21" s="9">
        <v>3.7037037037037035E-2</v>
      </c>
      <c r="F21" s="9">
        <v>1.6561490163137304E-2</v>
      </c>
    </row>
    <row r="22" spans="1:6">
      <c r="B22" t="s">
        <v>55</v>
      </c>
      <c r="C22" s="75">
        <v>1</v>
      </c>
      <c r="D22" s="25">
        <v>375000</v>
      </c>
      <c r="E22" s="9">
        <v>3.7037037037037035E-2</v>
      </c>
      <c r="F22" s="9">
        <v>1.6561490163137304E-2</v>
      </c>
    </row>
    <row r="23" spans="1:6">
      <c r="C23" s="75"/>
      <c r="D23" s="25"/>
      <c r="E23" s="9"/>
      <c r="F23" s="9"/>
    </row>
    <row r="24" spans="1:6">
      <c r="A24" t="s">
        <v>124</v>
      </c>
      <c r="C24" s="75">
        <v>1</v>
      </c>
      <c r="D24" s="25">
        <v>159950</v>
      </c>
      <c r="E24" s="9">
        <v>3.7037037037037035E-2</v>
      </c>
      <c r="F24" s="9">
        <v>7.0640276042501643E-3</v>
      </c>
    </row>
    <row r="25" spans="1:6">
      <c r="B25" t="s">
        <v>95</v>
      </c>
      <c r="C25" s="75">
        <v>1</v>
      </c>
      <c r="D25" s="25">
        <v>159950</v>
      </c>
      <c r="E25" s="9">
        <v>3.7037037037037035E-2</v>
      </c>
      <c r="F25" s="9">
        <v>7.0640276042501643E-3</v>
      </c>
    </row>
    <row r="26" spans="1:6">
      <c r="C26" s="75"/>
      <c r="D26" s="25"/>
      <c r="E26" s="9"/>
      <c r="F26" s="9"/>
    </row>
    <row r="27" spans="1:6">
      <c r="A27" t="s">
        <v>126</v>
      </c>
      <c r="C27" s="75">
        <v>1</v>
      </c>
      <c r="D27" s="25">
        <v>1820000</v>
      </c>
      <c r="E27" s="9">
        <v>3.7037037037037035E-2</v>
      </c>
      <c r="F27" s="9">
        <v>8.0378432258426377E-2</v>
      </c>
    </row>
    <row r="28" spans="1:6">
      <c r="B28" t="s">
        <v>55</v>
      </c>
      <c r="C28" s="75">
        <v>1</v>
      </c>
      <c r="D28" s="25">
        <v>1820000</v>
      </c>
      <c r="E28" s="9">
        <v>3.7037037037037035E-2</v>
      </c>
      <c r="F28" s="9">
        <v>8.0378432258426377E-2</v>
      </c>
    </row>
    <row r="29" spans="1:6">
      <c r="C29" s="75"/>
      <c r="D29" s="25"/>
      <c r="E29" s="9"/>
      <c r="F29" s="9"/>
    </row>
    <row r="30" spans="1:6">
      <c r="A30" t="s">
        <v>128</v>
      </c>
      <c r="C30" s="75">
        <v>1</v>
      </c>
      <c r="D30" s="25">
        <v>2720000</v>
      </c>
      <c r="E30" s="9">
        <v>3.7037037037037035E-2</v>
      </c>
      <c r="F30" s="9">
        <v>0.1201260086499559</v>
      </c>
    </row>
    <row r="31" spans="1:6">
      <c r="B31" t="s">
        <v>55</v>
      </c>
      <c r="C31" s="75">
        <v>1</v>
      </c>
      <c r="D31" s="25">
        <v>2720000</v>
      </c>
      <c r="E31" s="9">
        <v>3.7037037037037035E-2</v>
      </c>
      <c r="F31" s="9">
        <v>0.1201260086499559</v>
      </c>
    </row>
    <row r="32" spans="1:6">
      <c r="C32" s="75"/>
      <c r="D32" s="25"/>
      <c r="E32" s="9"/>
      <c r="F32" s="9"/>
    </row>
    <row r="33" spans="1:6">
      <c r="A33" t="s">
        <v>133</v>
      </c>
      <c r="C33" s="75">
        <v>4</v>
      </c>
      <c r="D33" s="25">
        <v>1197350</v>
      </c>
      <c r="E33" s="9">
        <v>0.14814814814814814</v>
      </c>
      <c r="F33" s="9">
        <v>5.2879733991553199E-2</v>
      </c>
    </row>
    <row r="34" spans="1:6">
      <c r="B34" t="s">
        <v>55</v>
      </c>
      <c r="C34" s="75">
        <v>1</v>
      </c>
      <c r="D34" s="25">
        <v>87500</v>
      </c>
      <c r="E34" s="9">
        <v>3.7037037037037035E-2</v>
      </c>
      <c r="F34" s="9">
        <v>3.8643477047320372E-3</v>
      </c>
    </row>
    <row r="35" spans="1:6">
      <c r="B35" t="s">
        <v>65</v>
      </c>
      <c r="C35" s="75">
        <v>2</v>
      </c>
      <c r="D35" s="25">
        <v>645000</v>
      </c>
      <c r="E35" s="9">
        <v>7.407407407407407E-2</v>
      </c>
      <c r="F35" s="9">
        <v>2.8485763080596159E-2</v>
      </c>
    </row>
    <row r="36" spans="1:6">
      <c r="B36" t="s">
        <v>61</v>
      </c>
      <c r="C36" s="75">
        <v>1</v>
      </c>
      <c r="D36" s="25">
        <v>464850</v>
      </c>
      <c r="E36" s="9">
        <v>3.7037037037037035E-2</v>
      </c>
      <c r="F36" s="9">
        <v>2.0529623206224999E-2</v>
      </c>
    </row>
    <row r="37" spans="1:6">
      <c r="C37" s="75"/>
      <c r="D37" s="25"/>
      <c r="E37" s="9"/>
      <c r="F37" s="9"/>
    </row>
    <row r="38" spans="1:6">
      <c r="A38" t="s">
        <v>136</v>
      </c>
      <c r="C38" s="75">
        <v>1</v>
      </c>
      <c r="D38" s="25">
        <v>3442500</v>
      </c>
      <c r="E38" s="9">
        <v>3.7037037037037035E-2</v>
      </c>
      <c r="F38" s="9">
        <v>0.15203447969760045</v>
      </c>
    </row>
    <row r="39" spans="1:6">
      <c r="B39" t="s">
        <v>55</v>
      </c>
      <c r="C39" s="75">
        <v>1</v>
      </c>
      <c r="D39" s="25">
        <v>3442500</v>
      </c>
      <c r="E39" s="9">
        <v>3.7037037037037035E-2</v>
      </c>
      <c r="F39" s="9">
        <v>0.15203447969760045</v>
      </c>
    </row>
    <row r="40" spans="1:6">
      <c r="C40" s="75"/>
      <c r="D40" s="25"/>
      <c r="E40" s="9"/>
      <c r="F40" s="9"/>
    </row>
    <row r="41" spans="1:6">
      <c r="A41" t="s">
        <v>150</v>
      </c>
      <c r="C41" s="75">
        <v>1</v>
      </c>
      <c r="D41" s="25">
        <v>410000</v>
      </c>
      <c r="E41" s="9">
        <v>3.7037037037037035E-2</v>
      </c>
      <c r="F41" s="9">
        <v>1.8107229245030117E-2</v>
      </c>
    </row>
    <row r="42" spans="1:6">
      <c r="B42" t="s">
        <v>65</v>
      </c>
      <c r="C42" s="75">
        <v>1</v>
      </c>
      <c r="D42" s="25">
        <v>410000</v>
      </c>
      <c r="E42" s="9">
        <v>3.7037037037037035E-2</v>
      </c>
      <c r="F42" s="9">
        <v>1.8107229245030117E-2</v>
      </c>
    </row>
    <row r="43" spans="1:6">
      <c r="C43" s="75"/>
      <c r="D43" s="25"/>
      <c r="E43" s="9"/>
      <c r="F43" s="9"/>
    </row>
    <row r="44" spans="1:6">
      <c r="A44" t="s">
        <v>138</v>
      </c>
      <c r="C44" s="75">
        <v>1</v>
      </c>
      <c r="D44" s="25">
        <v>399000</v>
      </c>
      <c r="E44" s="9">
        <v>3.7037037037037035E-2</v>
      </c>
      <c r="F44" s="9">
        <v>1.7621425533578091E-2</v>
      </c>
    </row>
    <row r="45" spans="1:6">
      <c r="B45" t="s">
        <v>65</v>
      </c>
      <c r="C45" s="75">
        <v>1</v>
      </c>
      <c r="D45" s="25">
        <v>399000</v>
      </c>
      <c r="E45" s="9">
        <v>3.7037037037037035E-2</v>
      </c>
      <c r="F45" s="9">
        <v>1.7621425533578091E-2</v>
      </c>
    </row>
    <row r="46" spans="1:6">
      <c r="C46" s="75"/>
      <c r="D46" s="25"/>
      <c r="E46" s="9"/>
      <c r="F46" s="9"/>
    </row>
    <row r="47" spans="1:6">
      <c r="A47" t="s">
        <v>143</v>
      </c>
      <c r="C47" s="75">
        <v>1</v>
      </c>
      <c r="D47" s="25">
        <v>384000</v>
      </c>
      <c r="E47" s="9">
        <v>3.7037037037037035E-2</v>
      </c>
      <c r="F47" s="9">
        <v>1.6958965927052597E-2</v>
      </c>
    </row>
    <row r="48" spans="1:6">
      <c r="B48" t="s">
        <v>65</v>
      </c>
      <c r="C48" s="75">
        <v>1</v>
      </c>
      <c r="D48" s="25">
        <v>384000</v>
      </c>
      <c r="E48" s="9">
        <v>3.7037037037037035E-2</v>
      </c>
      <c r="F48" s="9">
        <v>1.6958965927052597E-2</v>
      </c>
    </row>
    <row r="49" spans="1:6">
      <c r="C49" s="75"/>
      <c r="D49" s="25"/>
      <c r="E49" s="9"/>
      <c r="F49" s="9"/>
    </row>
    <row r="50" spans="1:6">
      <c r="A50" t="s">
        <v>145</v>
      </c>
      <c r="C50" s="75">
        <v>1</v>
      </c>
      <c r="D50" s="25">
        <v>2686681</v>
      </c>
      <c r="E50" s="9">
        <v>3.7037037037037035E-2</v>
      </c>
      <c r="F50" s="9">
        <v>0.11865450920796772</v>
      </c>
    </row>
    <row r="51" spans="1:6">
      <c r="B51" t="s">
        <v>65</v>
      </c>
      <c r="C51" s="75">
        <v>1</v>
      </c>
      <c r="D51" s="25">
        <v>2686681</v>
      </c>
      <c r="E51" s="9">
        <v>3.7037037037037035E-2</v>
      </c>
      <c r="F51" s="9">
        <v>0.11865450920796772</v>
      </c>
    </row>
    <row r="52" spans="1:6">
      <c r="C52" s="75"/>
      <c r="D52" s="25"/>
      <c r="E52" s="9"/>
      <c r="F52" s="9"/>
    </row>
    <row r="53" spans="1:6">
      <c r="A53" t="s">
        <v>152</v>
      </c>
      <c r="C53" s="75">
        <v>1</v>
      </c>
      <c r="D53" s="25">
        <v>900000</v>
      </c>
      <c r="E53" s="9">
        <v>3.7037037037037035E-2</v>
      </c>
      <c r="F53" s="9">
        <v>3.9747576391529524E-2</v>
      </c>
    </row>
    <row r="54" spans="1:6">
      <c r="B54" t="s">
        <v>71</v>
      </c>
      <c r="C54" s="75">
        <v>1</v>
      </c>
      <c r="D54" s="25">
        <v>900000</v>
      </c>
      <c r="E54" s="9">
        <v>3.7037037037037035E-2</v>
      </c>
      <c r="F54" s="9">
        <v>3.9747576391529524E-2</v>
      </c>
    </row>
    <row r="55" spans="1:6">
      <c r="C55" s="75"/>
      <c r="D55" s="25"/>
      <c r="E55" s="9"/>
      <c r="F55" s="9"/>
    </row>
    <row r="56" spans="1:6">
      <c r="A56" t="s">
        <v>154</v>
      </c>
      <c r="C56" s="75">
        <v>1</v>
      </c>
      <c r="D56" s="25">
        <v>130000</v>
      </c>
      <c r="E56" s="9">
        <v>3.7037037037037035E-2</v>
      </c>
      <c r="F56" s="9">
        <v>5.7413165898875986E-3</v>
      </c>
    </row>
    <row r="57" spans="1:6">
      <c r="B57" t="s">
        <v>93</v>
      </c>
      <c r="C57" s="75">
        <v>1</v>
      </c>
      <c r="D57" s="25">
        <v>130000</v>
      </c>
      <c r="E57" s="9">
        <v>3.7037037037037035E-2</v>
      </c>
      <c r="F57" s="9">
        <v>5.7413165898875986E-3</v>
      </c>
    </row>
    <row r="58" spans="1:6">
      <c r="C58" s="75"/>
      <c r="D58" s="25"/>
      <c r="E58" s="9"/>
      <c r="F58" s="9"/>
    </row>
    <row r="59" spans="1:6">
      <c r="A59" t="s">
        <v>163</v>
      </c>
      <c r="C59" s="75">
        <v>1</v>
      </c>
      <c r="D59" s="25">
        <v>667500</v>
      </c>
      <c r="E59" s="9">
        <v>3.7037037037037035E-2</v>
      </c>
      <c r="F59" s="9">
        <v>2.9479452490384399E-2</v>
      </c>
    </row>
    <row r="60" spans="1:6">
      <c r="B60" t="s">
        <v>61</v>
      </c>
      <c r="C60" s="75">
        <v>1</v>
      </c>
      <c r="D60" s="25">
        <v>667500</v>
      </c>
      <c r="E60" s="9">
        <v>3.7037037037037035E-2</v>
      </c>
      <c r="F60" s="9">
        <v>2.9479452490384399E-2</v>
      </c>
    </row>
    <row r="61" spans="1:6">
      <c r="C61" s="75"/>
      <c r="D61" s="25"/>
      <c r="E61" s="9"/>
      <c r="F61" s="9"/>
    </row>
    <row r="62" spans="1:6">
      <c r="A62" t="s">
        <v>166</v>
      </c>
      <c r="C62" s="75">
        <v>1</v>
      </c>
      <c r="D62" s="25">
        <v>779176</v>
      </c>
      <c r="E62" s="9">
        <v>3.7037037037037035E-2</v>
      </c>
      <c r="F62" s="9">
        <v>3.4411508424940458E-2</v>
      </c>
    </row>
    <row r="63" spans="1:6">
      <c r="B63" t="s">
        <v>61</v>
      </c>
      <c r="C63" s="75">
        <v>1</v>
      </c>
      <c r="D63" s="25">
        <v>779176</v>
      </c>
      <c r="E63" s="9">
        <v>3.7037037037037035E-2</v>
      </c>
      <c r="F63" s="9">
        <v>3.4411508424940458E-2</v>
      </c>
    </row>
    <row r="64" spans="1:6">
      <c r="C64" s="75"/>
      <c r="D64" s="25"/>
      <c r="E64" s="9"/>
      <c r="F64" s="9"/>
    </row>
    <row r="65" spans="1:6">
      <c r="A65" t="s">
        <v>168</v>
      </c>
      <c r="C65" s="75">
        <v>1</v>
      </c>
      <c r="D65" s="25">
        <v>215000</v>
      </c>
      <c r="E65" s="9">
        <v>3.7037037037037035E-2</v>
      </c>
      <c r="F65" s="9">
        <v>9.4952543601987197E-3</v>
      </c>
    </row>
    <row r="66" spans="1:6">
      <c r="B66" t="s">
        <v>61</v>
      </c>
      <c r="C66" s="75">
        <v>1</v>
      </c>
      <c r="D66" s="25">
        <v>215000</v>
      </c>
      <c r="E66" s="9">
        <v>3.7037037037037035E-2</v>
      </c>
      <c r="F66" s="9">
        <v>9.4952543601987197E-3</v>
      </c>
    </row>
    <row r="67" spans="1:6">
      <c r="C67" s="75"/>
      <c r="D67" s="25"/>
      <c r="E67" s="9"/>
      <c r="F67" s="9"/>
    </row>
    <row r="68" spans="1:6">
      <c r="A68" t="s">
        <v>171</v>
      </c>
      <c r="C68" s="75">
        <v>1</v>
      </c>
      <c r="D68" s="25">
        <v>400000</v>
      </c>
      <c r="E68" s="9">
        <v>3.7037037037037035E-2</v>
      </c>
      <c r="F68" s="9">
        <v>1.7665589507346455E-2</v>
      </c>
    </row>
    <row r="69" spans="1:6">
      <c r="B69" t="s">
        <v>85</v>
      </c>
      <c r="C69" s="75">
        <v>1</v>
      </c>
      <c r="D69" s="25">
        <v>400000</v>
      </c>
      <c r="E69" s="9">
        <v>3.7037037037037035E-2</v>
      </c>
      <c r="F69" s="9">
        <v>1.7665589507346455E-2</v>
      </c>
    </row>
    <row r="70" spans="1:6">
      <c r="C70" s="75"/>
      <c r="D70" s="25"/>
      <c r="E70" s="9"/>
      <c r="F70" s="9"/>
    </row>
    <row r="71" spans="1:6">
      <c r="A71" t="s">
        <v>169</v>
      </c>
      <c r="C71" s="75">
        <v>2</v>
      </c>
      <c r="D71" s="25">
        <v>1556250</v>
      </c>
      <c r="E71" s="9">
        <v>7.407407407407407E-2</v>
      </c>
      <c r="F71" s="9">
        <v>6.8730184177019801E-2</v>
      </c>
    </row>
    <row r="72" spans="1:6">
      <c r="B72" t="s">
        <v>85</v>
      </c>
      <c r="C72" s="75">
        <v>2</v>
      </c>
      <c r="D72" s="25">
        <v>1556250</v>
      </c>
      <c r="E72" s="9">
        <v>7.407407407407407E-2</v>
      </c>
      <c r="F72" s="9">
        <v>6.8730184177019801E-2</v>
      </c>
    </row>
    <row r="73" spans="1:6">
      <c r="C73" s="75"/>
      <c r="D73" s="25"/>
      <c r="E73" s="9"/>
      <c r="F73" s="9"/>
    </row>
    <row r="74" spans="1:6">
      <c r="A74" t="s">
        <v>29</v>
      </c>
      <c r="C74" s="75">
        <v>27</v>
      </c>
      <c r="D74" s="25">
        <v>22642890</v>
      </c>
      <c r="E74" s="9">
        <v>1</v>
      </c>
      <c r="F74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15"/>
  <sheetViews>
    <sheetView workbookViewId="0">
      <pane ySplit="4" topLeftCell="A9" activePane="bottomLeft" state="frozen"/>
      <selection pane="bottomLeft" activeCell="A3" sqref="A3"/>
    </sheetView>
  </sheetViews>
  <sheetFormatPr defaultColWidth="9.109375" defaultRowHeight="13.2"/>
  <cols>
    <col min="1" max="1" width="48.88671875" style="117" customWidth="1"/>
    <col min="2" max="2" width="16.5546875" style="117" customWidth="1"/>
    <col min="3" max="3" width="19" style="117" customWidth="1"/>
    <col min="4" max="4" width="17.6640625" style="117" customWidth="1"/>
    <col min="5" max="5" width="22.109375" style="117" customWidth="1"/>
    <col min="6" max="6" width="20.88671875" style="117" customWidth="1"/>
    <col min="7" max="16384" width="9.109375" style="117"/>
  </cols>
  <sheetData>
    <row r="1" spans="1:6" ht="17.399999999999999">
      <c r="A1" s="118" t="s">
        <v>49</v>
      </c>
    </row>
    <row r="2" spans="1:6">
      <c r="A2" s="119" t="str">
        <f>'OVERALL STATS'!A2</f>
        <v>Reporting Period: NOVEMBER, 2024</v>
      </c>
    </row>
    <row r="4" spans="1:6">
      <c r="A4" s="120" t="s">
        <v>50</v>
      </c>
      <c r="B4" s="120" t="s">
        <v>8</v>
      </c>
      <c r="C4" s="120" t="s">
        <v>51</v>
      </c>
      <c r="D4" s="120" t="s">
        <v>52</v>
      </c>
      <c r="E4" s="120" t="s">
        <v>30</v>
      </c>
      <c r="F4" s="120" t="s">
        <v>53</v>
      </c>
    </row>
    <row r="5" spans="1:6" ht="14.4">
      <c r="A5" s="133" t="s">
        <v>89</v>
      </c>
      <c r="B5" s="134">
        <v>3</v>
      </c>
      <c r="C5" s="135">
        <v>14145725</v>
      </c>
      <c r="D5" s="135">
        <v>4715241.6666999999</v>
      </c>
      <c r="E5" s="121">
        <f>Table2[[#This Row],[CLOSINGS]]/$B$15</f>
        <v>0.10714285714285714</v>
      </c>
      <c r="F5" s="121">
        <f>Table2[[#This Row],[DOLLARVOL]]/$C$15</f>
        <v>0.44678394518833658</v>
      </c>
    </row>
    <row r="6" spans="1:6" ht="14.4">
      <c r="A6" s="133" t="s">
        <v>78</v>
      </c>
      <c r="B6" s="134">
        <v>3</v>
      </c>
      <c r="C6" s="135">
        <v>1913845.49</v>
      </c>
      <c r="D6" s="135">
        <v>637948.49670000002</v>
      </c>
      <c r="E6" s="121">
        <f>Table2[[#This Row],[CLOSINGS]]/$B$15</f>
        <v>0.10714285714285714</v>
      </c>
      <c r="F6" s="121">
        <f>Table2[[#This Row],[DOLLARVOL]]/$C$15</f>
        <v>6.0447622055646154E-2</v>
      </c>
    </row>
    <row r="7" spans="1:6" ht="14.4">
      <c r="A7" s="133" t="s">
        <v>77</v>
      </c>
      <c r="B7" s="134">
        <v>1</v>
      </c>
      <c r="C7" s="135">
        <v>926909</v>
      </c>
      <c r="D7" s="135">
        <v>926909</v>
      </c>
      <c r="E7" s="121">
        <f>Table2[[#This Row],[CLOSINGS]]/$B$15</f>
        <v>3.5714285714285712E-2</v>
      </c>
      <c r="F7" s="121">
        <f>Table2[[#This Row],[DOLLARVOL]]/$C$15</f>
        <v>2.9275845518739824E-2</v>
      </c>
    </row>
    <row r="8" spans="1:6" ht="14.4">
      <c r="A8" s="133" t="s">
        <v>98</v>
      </c>
      <c r="B8" s="134">
        <v>3</v>
      </c>
      <c r="C8" s="135">
        <v>1807234</v>
      </c>
      <c r="D8" s="135">
        <v>602411.33330000006</v>
      </c>
      <c r="E8" s="121">
        <f>Table2[[#This Row],[CLOSINGS]]/$B$15</f>
        <v>0.10714285714285714</v>
      </c>
      <c r="F8" s="121">
        <f>Table2[[#This Row],[DOLLARVOL]]/$C$15</f>
        <v>5.7080364307838465E-2</v>
      </c>
    </row>
    <row r="9" spans="1:6" ht="14.4">
      <c r="A9" s="133" t="s">
        <v>81</v>
      </c>
      <c r="B9" s="134">
        <v>11</v>
      </c>
      <c r="C9" s="135">
        <v>6493857</v>
      </c>
      <c r="D9" s="135">
        <v>590350.63639999996</v>
      </c>
      <c r="E9" s="121">
        <f>Table2[[#This Row],[CLOSINGS]]/$B$15</f>
        <v>0.39285714285714285</v>
      </c>
      <c r="F9" s="121">
        <f>Table2[[#This Row],[DOLLARVOL]]/$C$15</f>
        <v>0.20510444321156363</v>
      </c>
    </row>
    <row r="10" spans="1:6" ht="14.4">
      <c r="A10" s="133" t="s">
        <v>111</v>
      </c>
      <c r="B10" s="134">
        <v>1</v>
      </c>
      <c r="C10" s="135">
        <v>734080</v>
      </c>
      <c r="D10" s="135">
        <v>734080</v>
      </c>
      <c r="E10" s="121">
        <f>Table2[[#This Row],[CLOSINGS]]/$B$15</f>
        <v>3.5714285714285712E-2</v>
      </c>
      <c r="F10" s="121">
        <f>Table2[[#This Row],[DOLLARVOL]]/$C$15</f>
        <v>2.3185461224776681E-2</v>
      </c>
    </row>
    <row r="11" spans="1:6" ht="14.4">
      <c r="A11" s="133" t="s">
        <v>105</v>
      </c>
      <c r="B11" s="134">
        <v>3</v>
      </c>
      <c r="C11" s="135">
        <v>2155863</v>
      </c>
      <c r="D11" s="135">
        <v>718621</v>
      </c>
      <c r="E11" s="121">
        <f>Table2[[#This Row],[CLOSINGS]]/$B$15</f>
        <v>0.10714285714285714</v>
      </c>
      <c r="F11" s="121">
        <f>Table2[[#This Row],[DOLLARVOL]]/$C$15</f>
        <v>6.8091594911223199E-2</v>
      </c>
    </row>
    <row r="12" spans="1:6" ht="14.4">
      <c r="A12" s="133" t="s">
        <v>100</v>
      </c>
      <c r="B12" s="134">
        <v>1</v>
      </c>
      <c r="C12" s="135">
        <v>2093308</v>
      </c>
      <c r="D12" s="135">
        <v>2093308</v>
      </c>
      <c r="E12" s="121">
        <f>Table2[[#This Row],[CLOSINGS]]/$B$15</f>
        <v>3.5714285714285712E-2</v>
      </c>
      <c r="F12" s="121">
        <f>Table2[[#This Row],[DOLLARVOL]]/$C$15</f>
        <v>6.6115834058297226E-2</v>
      </c>
    </row>
    <row r="13" spans="1:6" ht="14.4">
      <c r="A13" s="133" t="s">
        <v>60</v>
      </c>
      <c r="B13" s="134">
        <v>1</v>
      </c>
      <c r="C13" s="135">
        <v>658022</v>
      </c>
      <c r="D13" s="135">
        <v>658022</v>
      </c>
      <c r="E13" s="121">
        <f>Table2[[#This Row],[CLOSINGS]]/$B$15</f>
        <v>3.5714285714285712E-2</v>
      </c>
      <c r="F13" s="121">
        <f>Table2[[#This Row],[DOLLARVOL]]/$C$15</f>
        <v>2.0783216496907696E-2</v>
      </c>
    </row>
    <row r="14" spans="1:6" ht="14.4">
      <c r="A14" s="133" t="s">
        <v>114</v>
      </c>
      <c r="B14" s="134">
        <v>1</v>
      </c>
      <c r="C14" s="135">
        <v>732377</v>
      </c>
      <c r="D14" s="135">
        <v>732377</v>
      </c>
      <c r="E14" s="121">
        <f>Table2[[#This Row],[CLOSINGS]]/$B$15</f>
        <v>3.5714285714285712E-2</v>
      </c>
      <c r="F14" s="121">
        <f>Table2[[#This Row],[DOLLARVOL]]/$C$15</f>
        <v>2.3131673026670487E-2</v>
      </c>
    </row>
    <row r="15" spans="1:6">
      <c r="A15" s="122" t="s">
        <v>23</v>
      </c>
      <c r="B15" s="123">
        <f>SUM(B5:B14)</f>
        <v>28</v>
      </c>
      <c r="C15" s="124">
        <f>SUM(C5:C14)</f>
        <v>31661220.490000002</v>
      </c>
      <c r="D15" s="124"/>
      <c r="E15" s="125">
        <f>SUM(E5:E14)</f>
        <v>0.99999999999999989</v>
      </c>
      <c r="F15" s="125">
        <f>SUM(F5:F14)</f>
        <v>1</v>
      </c>
    </row>
  </sheetData>
  <pageMargins left="0.7" right="0.7" top="0.75" bottom="0.75" header="0.3" footer="0.3"/>
  <ignoredErrors>
    <ignoredError sqref="E9:F14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108"/>
  <sheetViews>
    <sheetView workbookViewId="0">
      <selection activeCell="A2" sqref="A2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4" t="s">
        <v>0</v>
      </c>
      <c r="B1" s="84" t="s">
        <v>35</v>
      </c>
      <c r="C1" s="84" t="s">
        <v>26</v>
      </c>
      <c r="D1" s="84" t="s">
        <v>31</v>
      </c>
      <c r="E1" s="84" t="s">
        <v>27</v>
      </c>
      <c r="F1" s="84" t="s">
        <v>32</v>
      </c>
      <c r="G1" s="84" t="s">
        <v>36</v>
      </c>
      <c r="H1" s="84" t="s">
        <v>37</v>
      </c>
      <c r="I1" s="84" t="s">
        <v>38</v>
      </c>
      <c r="J1" s="84" t="s">
        <v>33</v>
      </c>
      <c r="K1" s="89" t="s">
        <v>42</v>
      </c>
      <c r="L1">
        <v>108</v>
      </c>
    </row>
    <row r="2" spans="1:12" ht="14.4">
      <c r="A2" s="105" t="s">
        <v>95</v>
      </c>
      <c r="B2" s="105" t="s">
        <v>172</v>
      </c>
      <c r="C2" s="105" t="s">
        <v>83</v>
      </c>
      <c r="D2" s="105" t="s">
        <v>108</v>
      </c>
      <c r="E2" s="105" t="s">
        <v>86</v>
      </c>
      <c r="F2" s="106">
        <v>1014991</v>
      </c>
      <c r="G2" s="107">
        <v>434000</v>
      </c>
      <c r="H2" s="105" t="s">
        <v>64</v>
      </c>
      <c r="I2" s="105" t="s">
        <v>59</v>
      </c>
      <c r="J2" s="108">
        <v>45614</v>
      </c>
    </row>
    <row r="3" spans="1:12" ht="14.4">
      <c r="A3" s="105" t="s">
        <v>95</v>
      </c>
      <c r="B3" s="105" t="s">
        <v>172</v>
      </c>
      <c r="C3" s="105" t="s">
        <v>67</v>
      </c>
      <c r="D3" s="105" t="s">
        <v>107</v>
      </c>
      <c r="E3" s="105" t="s">
        <v>56</v>
      </c>
      <c r="F3" s="106">
        <v>1014988</v>
      </c>
      <c r="G3" s="107">
        <v>1925000</v>
      </c>
      <c r="H3" s="105" t="s">
        <v>64</v>
      </c>
      <c r="I3" s="105" t="s">
        <v>59</v>
      </c>
      <c r="J3" s="108">
        <v>45614</v>
      </c>
    </row>
    <row r="4" spans="1:12" ht="14.4">
      <c r="A4" s="105" t="s">
        <v>95</v>
      </c>
      <c r="B4" s="105" t="s">
        <v>172</v>
      </c>
      <c r="C4" s="105" t="s">
        <v>67</v>
      </c>
      <c r="D4" s="105" t="s">
        <v>96</v>
      </c>
      <c r="E4" s="105" t="s">
        <v>56</v>
      </c>
      <c r="F4" s="106">
        <v>1014736</v>
      </c>
      <c r="G4" s="107">
        <v>625000</v>
      </c>
      <c r="H4" s="105" t="s">
        <v>64</v>
      </c>
      <c r="I4" s="105" t="s">
        <v>59</v>
      </c>
      <c r="J4" s="108">
        <v>45603</v>
      </c>
    </row>
    <row r="5" spans="1:12" ht="14.4">
      <c r="A5" s="105" t="s">
        <v>95</v>
      </c>
      <c r="B5" s="105" t="s">
        <v>172</v>
      </c>
      <c r="C5" s="105" t="s">
        <v>67</v>
      </c>
      <c r="D5" s="105" t="s">
        <v>104</v>
      </c>
      <c r="E5" s="105" t="s">
        <v>82</v>
      </c>
      <c r="F5" s="106">
        <v>1014764</v>
      </c>
      <c r="G5" s="107">
        <v>750000</v>
      </c>
      <c r="H5" s="105" t="s">
        <v>64</v>
      </c>
      <c r="I5" s="105" t="s">
        <v>59</v>
      </c>
      <c r="J5" s="108">
        <v>45604</v>
      </c>
    </row>
    <row r="6" spans="1:12" ht="14.4">
      <c r="A6" s="105" t="s">
        <v>95</v>
      </c>
      <c r="B6" s="105" t="s">
        <v>172</v>
      </c>
      <c r="C6" s="105" t="s">
        <v>67</v>
      </c>
      <c r="D6" s="105" t="s">
        <v>96</v>
      </c>
      <c r="E6" s="105" t="s">
        <v>56</v>
      </c>
      <c r="F6" s="106">
        <v>1014600</v>
      </c>
      <c r="G6" s="107">
        <v>540000</v>
      </c>
      <c r="H6" s="105" t="s">
        <v>64</v>
      </c>
      <c r="I6" s="105" t="s">
        <v>59</v>
      </c>
      <c r="J6" s="108">
        <v>45600</v>
      </c>
    </row>
    <row r="7" spans="1:12" ht="14.4">
      <c r="A7" s="105" t="s">
        <v>55</v>
      </c>
      <c r="B7" s="105" t="s">
        <v>173</v>
      </c>
      <c r="C7" s="105" t="s">
        <v>83</v>
      </c>
      <c r="D7" s="105" t="s">
        <v>84</v>
      </c>
      <c r="E7" s="105" t="s">
        <v>72</v>
      </c>
      <c r="F7" s="106">
        <v>1014969</v>
      </c>
      <c r="G7" s="107">
        <v>4850000</v>
      </c>
      <c r="H7" s="105" t="s">
        <v>59</v>
      </c>
      <c r="I7" s="105" t="s">
        <v>59</v>
      </c>
      <c r="J7" s="108">
        <v>45611</v>
      </c>
    </row>
    <row r="8" spans="1:12" ht="14.4">
      <c r="A8" s="105" t="s">
        <v>55</v>
      </c>
      <c r="B8" s="105" t="s">
        <v>173</v>
      </c>
      <c r="C8" s="105" t="s">
        <v>83</v>
      </c>
      <c r="D8" s="105" t="s">
        <v>84</v>
      </c>
      <c r="E8" s="105" t="s">
        <v>72</v>
      </c>
      <c r="F8" s="106">
        <v>1014683</v>
      </c>
      <c r="G8" s="107">
        <v>3100000</v>
      </c>
      <c r="H8" s="105" t="s">
        <v>64</v>
      </c>
      <c r="I8" s="105" t="s">
        <v>59</v>
      </c>
      <c r="J8" s="108">
        <v>45602</v>
      </c>
    </row>
    <row r="9" spans="1:12" ht="14.4">
      <c r="A9" s="105" t="s">
        <v>55</v>
      </c>
      <c r="B9" s="105" t="s">
        <v>173</v>
      </c>
      <c r="C9" s="105" t="s">
        <v>83</v>
      </c>
      <c r="D9" s="105" t="s">
        <v>84</v>
      </c>
      <c r="E9" s="105" t="s">
        <v>56</v>
      </c>
      <c r="F9" s="106">
        <v>1015126</v>
      </c>
      <c r="G9" s="107">
        <v>520000</v>
      </c>
      <c r="H9" s="105" t="s">
        <v>64</v>
      </c>
      <c r="I9" s="105" t="s">
        <v>59</v>
      </c>
      <c r="J9" s="108">
        <v>45618</v>
      </c>
    </row>
    <row r="10" spans="1:12" ht="14.4">
      <c r="A10" s="105" t="s">
        <v>55</v>
      </c>
      <c r="B10" s="105" t="s">
        <v>173</v>
      </c>
      <c r="C10" s="105" t="s">
        <v>83</v>
      </c>
      <c r="D10" s="105" t="s">
        <v>84</v>
      </c>
      <c r="E10" s="105" t="s">
        <v>56</v>
      </c>
      <c r="F10" s="106">
        <v>1014528</v>
      </c>
      <c r="G10" s="107">
        <v>450000</v>
      </c>
      <c r="H10" s="105" t="s">
        <v>64</v>
      </c>
      <c r="I10" s="105" t="s">
        <v>59</v>
      </c>
      <c r="J10" s="108">
        <v>45597</v>
      </c>
    </row>
    <row r="11" spans="1:12" ht="14.4">
      <c r="A11" s="105" t="s">
        <v>55</v>
      </c>
      <c r="B11" s="105" t="s">
        <v>173</v>
      </c>
      <c r="C11" s="105" t="s">
        <v>91</v>
      </c>
      <c r="D11" s="105" t="s">
        <v>92</v>
      </c>
      <c r="E11" s="105" t="s">
        <v>82</v>
      </c>
      <c r="F11" s="106">
        <v>1014589</v>
      </c>
      <c r="G11" s="107">
        <v>540140</v>
      </c>
      <c r="H11" s="105" t="s">
        <v>64</v>
      </c>
      <c r="I11" s="105" t="s">
        <v>59</v>
      </c>
      <c r="J11" s="108">
        <v>45597</v>
      </c>
    </row>
    <row r="12" spans="1:12" ht="14.4">
      <c r="A12" s="105" t="s">
        <v>55</v>
      </c>
      <c r="B12" s="105" t="s">
        <v>173</v>
      </c>
      <c r="C12" s="105" t="s">
        <v>83</v>
      </c>
      <c r="D12" s="105" t="s">
        <v>84</v>
      </c>
      <c r="E12" s="105" t="s">
        <v>56</v>
      </c>
      <c r="F12" s="106">
        <v>1014983</v>
      </c>
      <c r="G12" s="107">
        <v>461479</v>
      </c>
      <c r="H12" s="105" t="s">
        <v>64</v>
      </c>
      <c r="I12" s="105" t="s">
        <v>59</v>
      </c>
      <c r="J12" s="108">
        <v>45614</v>
      </c>
    </row>
    <row r="13" spans="1:12" ht="14.4">
      <c r="A13" s="105" t="s">
        <v>55</v>
      </c>
      <c r="B13" s="105" t="s">
        <v>173</v>
      </c>
      <c r="C13" s="105" t="s">
        <v>83</v>
      </c>
      <c r="D13" s="105" t="s">
        <v>84</v>
      </c>
      <c r="E13" s="105" t="s">
        <v>72</v>
      </c>
      <c r="F13" s="106">
        <v>1014972</v>
      </c>
      <c r="G13" s="107">
        <v>4619400</v>
      </c>
      <c r="H13" s="105" t="s">
        <v>59</v>
      </c>
      <c r="I13" s="105" t="s">
        <v>59</v>
      </c>
      <c r="J13" s="108">
        <v>45611</v>
      </c>
    </row>
    <row r="14" spans="1:12" ht="14.4">
      <c r="A14" s="105" t="s">
        <v>55</v>
      </c>
      <c r="B14" s="105" t="s">
        <v>173</v>
      </c>
      <c r="C14" s="105" t="s">
        <v>83</v>
      </c>
      <c r="D14" s="105" t="s">
        <v>84</v>
      </c>
      <c r="E14" s="105" t="s">
        <v>97</v>
      </c>
      <c r="F14" s="106">
        <v>1014617</v>
      </c>
      <c r="G14" s="107">
        <v>545000</v>
      </c>
      <c r="H14" s="105" t="s">
        <v>64</v>
      </c>
      <c r="I14" s="105" t="s">
        <v>59</v>
      </c>
      <c r="J14" s="108">
        <v>45600</v>
      </c>
    </row>
    <row r="15" spans="1:12" ht="14.4">
      <c r="A15" s="105" t="s">
        <v>55</v>
      </c>
      <c r="B15" s="105" t="s">
        <v>173</v>
      </c>
      <c r="C15" s="105" t="s">
        <v>83</v>
      </c>
      <c r="D15" s="105" t="s">
        <v>84</v>
      </c>
      <c r="E15" s="105" t="s">
        <v>82</v>
      </c>
      <c r="F15" s="106">
        <v>1014949</v>
      </c>
      <c r="G15" s="107">
        <v>325000</v>
      </c>
      <c r="H15" s="105" t="s">
        <v>64</v>
      </c>
      <c r="I15" s="105" t="s">
        <v>59</v>
      </c>
      <c r="J15" s="108">
        <v>45611</v>
      </c>
    </row>
    <row r="16" spans="1:12" ht="14.4">
      <c r="A16" s="105" t="s">
        <v>55</v>
      </c>
      <c r="B16" s="105" t="s">
        <v>173</v>
      </c>
      <c r="C16" s="105" t="s">
        <v>57</v>
      </c>
      <c r="D16" s="105" t="s">
        <v>58</v>
      </c>
      <c r="E16" s="105" t="s">
        <v>56</v>
      </c>
      <c r="F16" s="106">
        <v>1014771</v>
      </c>
      <c r="G16" s="107">
        <v>658022</v>
      </c>
      <c r="H16" s="105" t="s">
        <v>59</v>
      </c>
      <c r="I16" s="105" t="s">
        <v>59</v>
      </c>
      <c r="J16" s="108">
        <v>45604</v>
      </c>
    </row>
    <row r="17" spans="1:10" ht="14.4">
      <c r="A17" s="105" t="s">
        <v>55</v>
      </c>
      <c r="B17" s="105" t="s">
        <v>173</v>
      </c>
      <c r="C17" s="105" t="s">
        <v>116</v>
      </c>
      <c r="D17" s="105" t="s">
        <v>117</v>
      </c>
      <c r="E17" s="105" t="s">
        <v>72</v>
      </c>
      <c r="F17" s="106">
        <v>1015256</v>
      </c>
      <c r="G17" s="107">
        <v>2500000</v>
      </c>
      <c r="H17" s="105" t="s">
        <v>64</v>
      </c>
      <c r="I17" s="105" t="s">
        <v>59</v>
      </c>
      <c r="J17" s="108">
        <v>45622</v>
      </c>
    </row>
    <row r="18" spans="1:10" ht="14.4">
      <c r="A18" s="105" t="s">
        <v>55</v>
      </c>
      <c r="B18" s="105" t="s">
        <v>173</v>
      </c>
      <c r="C18" s="105" t="s">
        <v>83</v>
      </c>
      <c r="D18" s="105" t="s">
        <v>84</v>
      </c>
      <c r="E18" s="105" t="s">
        <v>72</v>
      </c>
      <c r="F18" s="106">
        <v>1015312</v>
      </c>
      <c r="G18" s="107">
        <v>4200000</v>
      </c>
      <c r="H18" s="105" t="s">
        <v>64</v>
      </c>
      <c r="I18" s="105" t="s">
        <v>59</v>
      </c>
      <c r="J18" s="108">
        <v>45623</v>
      </c>
    </row>
    <row r="19" spans="1:10" ht="14.4">
      <c r="A19" s="105" t="s">
        <v>55</v>
      </c>
      <c r="B19" s="105" t="s">
        <v>173</v>
      </c>
      <c r="C19" s="105" t="s">
        <v>83</v>
      </c>
      <c r="D19" s="105" t="s">
        <v>84</v>
      </c>
      <c r="E19" s="105" t="s">
        <v>72</v>
      </c>
      <c r="F19" s="106">
        <v>1014902</v>
      </c>
      <c r="G19" s="107">
        <v>4676325</v>
      </c>
      <c r="H19" s="105" t="s">
        <v>59</v>
      </c>
      <c r="I19" s="105" t="s">
        <v>59</v>
      </c>
      <c r="J19" s="108">
        <v>45610</v>
      </c>
    </row>
    <row r="20" spans="1:10" ht="14.4">
      <c r="A20" s="105" t="s">
        <v>55</v>
      </c>
      <c r="B20" s="105" t="s">
        <v>173</v>
      </c>
      <c r="C20" s="105" t="s">
        <v>57</v>
      </c>
      <c r="D20" s="105" t="s">
        <v>88</v>
      </c>
      <c r="E20" s="105" t="s">
        <v>56</v>
      </c>
      <c r="F20" s="106">
        <v>1014959</v>
      </c>
      <c r="G20" s="107">
        <v>400000</v>
      </c>
      <c r="H20" s="105" t="s">
        <v>64</v>
      </c>
      <c r="I20" s="105" t="s">
        <v>59</v>
      </c>
      <c r="J20" s="108">
        <v>45611</v>
      </c>
    </row>
    <row r="21" spans="1:10" ht="14.4">
      <c r="A21" s="105" t="s">
        <v>55</v>
      </c>
      <c r="B21" s="105" t="s">
        <v>173</v>
      </c>
      <c r="C21" s="105" t="s">
        <v>57</v>
      </c>
      <c r="D21" s="105" t="s">
        <v>58</v>
      </c>
      <c r="E21" s="105" t="s">
        <v>56</v>
      </c>
      <c r="F21" s="106">
        <v>1015337</v>
      </c>
      <c r="G21" s="107">
        <v>732377</v>
      </c>
      <c r="H21" s="105" t="s">
        <v>59</v>
      </c>
      <c r="I21" s="105" t="s">
        <v>59</v>
      </c>
      <c r="J21" s="108">
        <v>45623</v>
      </c>
    </row>
    <row r="22" spans="1:10" ht="14.4">
      <c r="A22" s="105" t="s">
        <v>55</v>
      </c>
      <c r="B22" s="105" t="s">
        <v>173</v>
      </c>
      <c r="C22" s="105" t="s">
        <v>83</v>
      </c>
      <c r="D22" s="105" t="s">
        <v>84</v>
      </c>
      <c r="E22" s="105" t="s">
        <v>56</v>
      </c>
      <c r="F22" s="106">
        <v>1015331</v>
      </c>
      <c r="G22" s="107">
        <v>550000</v>
      </c>
      <c r="H22" s="105" t="s">
        <v>64</v>
      </c>
      <c r="I22" s="105" t="s">
        <v>59</v>
      </c>
      <c r="J22" s="108">
        <v>45623</v>
      </c>
    </row>
    <row r="23" spans="1:10" ht="14.4">
      <c r="A23" s="105" t="s">
        <v>65</v>
      </c>
      <c r="B23" s="105" t="s">
        <v>174</v>
      </c>
      <c r="C23" s="105" t="s">
        <v>62</v>
      </c>
      <c r="D23" s="105" t="s">
        <v>66</v>
      </c>
      <c r="E23" s="105" t="s">
        <v>56</v>
      </c>
      <c r="F23" s="106">
        <v>1014872</v>
      </c>
      <c r="G23" s="107">
        <v>780863</v>
      </c>
      <c r="H23" s="105" t="s">
        <v>59</v>
      </c>
      <c r="I23" s="105" t="s">
        <v>59</v>
      </c>
      <c r="J23" s="108">
        <v>45609</v>
      </c>
    </row>
    <row r="24" spans="1:10" ht="14.4">
      <c r="A24" s="105" t="s">
        <v>65</v>
      </c>
      <c r="B24" s="105" t="s">
        <v>174</v>
      </c>
      <c r="C24" s="105" t="s">
        <v>62</v>
      </c>
      <c r="D24" s="105" t="s">
        <v>66</v>
      </c>
      <c r="E24" s="105" t="s">
        <v>56</v>
      </c>
      <c r="F24" s="106">
        <v>1014882</v>
      </c>
      <c r="G24" s="107">
        <v>381944</v>
      </c>
      <c r="H24" s="105" t="s">
        <v>64</v>
      </c>
      <c r="I24" s="105" t="s">
        <v>59</v>
      </c>
      <c r="J24" s="108">
        <v>45610</v>
      </c>
    </row>
    <row r="25" spans="1:10" ht="14.4">
      <c r="A25" s="105" t="s">
        <v>65</v>
      </c>
      <c r="B25" s="105" t="s">
        <v>174</v>
      </c>
      <c r="C25" s="105" t="s">
        <v>79</v>
      </c>
      <c r="D25" s="105" t="s">
        <v>101</v>
      </c>
      <c r="E25" s="105" t="s">
        <v>56</v>
      </c>
      <c r="F25" s="106">
        <v>1014732</v>
      </c>
      <c r="G25" s="107">
        <v>614900</v>
      </c>
      <c r="H25" s="105" t="s">
        <v>64</v>
      </c>
      <c r="I25" s="105" t="s">
        <v>59</v>
      </c>
      <c r="J25" s="108">
        <v>45603</v>
      </c>
    </row>
    <row r="26" spans="1:10" ht="14.4">
      <c r="A26" s="105" t="s">
        <v>65</v>
      </c>
      <c r="B26" s="105" t="s">
        <v>174</v>
      </c>
      <c r="C26" s="105" t="s">
        <v>79</v>
      </c>
      <c r="D26" s="105" t="s">
        <v>80</v>
      </c>
      <c r="E26" s="105" t="s">
        <v>56</v>
      </c>
      <c r="F26" s="106">
        <v>1014756</v>
      </c>
      <c r="G26" s="107">
        <v>703427</v>
      </c>
      <c r="H26" s="105" t="s">
        <v>59</v>
      </c>
      <c r="I26" s="105" t="s">
        <v>59</v>
      </c>
      <c r="J26" s="108">
        <v>45604</v>
      </c>
    </row>
    <row r="27" spans="1:10" ht="14.4">
      <c r="A27" s="105" t="s">
        <v>65</v>
      </c>
      <c r="B27" s="105" t="s">
        <v>174</v>
      </c>
      <c r="C27" s="105" t="s">
        <v>69</v>
      </c>
      <c r="D27" s="105" t="s">
        <v>70</v>
      </c>
      <c r="E27" s="105" t="s">
        <v>72</v>
      </c>
      <c r="F27" s="106">
        <v>1014748</v>
      </c>
      <c r="G27" s="107">
        <v>455000</v>
      </c>
      <c r="H27" s="105" t="s">
        <v>64</v>
      </c>
      <c r="I27" s="105" t="s">
        <v>59</v>
      </c>
      <c r="J27" s="108">
        <v>45604</v>
      </c>
    </row>
    <row r="28" spans="1:10" ht="14.4">
      <c r="A28" s="105" t="s">
        <v>65</v>
      </c>
      <c r="B28" s="105" t="s">
        <v>174</v>
      </c>
      <c r="C28" s="105" t="s">
        <v>62</v>
      </c>
      <c r="D28" s="105" t="s">
        <v>66</v>
      </c>
      <c r="E28" s="105" t="s">
        <v>72</v>
      </c>
      <c r="F28" s="106">
        <v>1014745</v>
      </c>
      <c r="G28" s="107">
        <v>437000</v>
      </c>
      <c r="H28" s="105" t="s">
        <v>59</v>
      </c>
      <c r="I28" s="105" t="s">
        <v>59</v>
      </c>
      <c r="J28" s="108">
        <v>45604</v>
      </c>
    </row>
    <row r="29" spans="1:10" ht="14.4">
      <c r="A29" s="105" t="s">
        <v>65</v>
      </c>
      <c r="B29" s="105" t="s">
        <v>174</v>
      </c>
      <c r="C29" s="105" t="s">
        <v>69</v>
      </c>
      <c r="D29" s="105" t="s">
        <v>70</v>
      </c>
      <c r="E29" s="105" t="s">
        <v>56</v>
      </c>
      <c r="F29" s="106">
        <v>1014899</v>
      </c>
      <c r="G29" s="107">
        <v>1050000</v>
      </c>
      <c r="H29" s="105" t="s">
        <v>64</v>
      </c>
      <c r="I29" s="105" t="s">
        <v>59</v>
      </c>
      <c r="J29" s="108">
        <v>45610</v>
      </c>
    </row>
    <row r="30" spans="1:10" ht="14.4">
      <c r="A30" s="105" t="s">
        <v>65</v>
      </c>
      <c r="B30" s="105" t="s">
        <v>174</v>
      </c>
      <c r="C30" s="105" t="s">
        <v>62</v>
      </c>
      <c r="D30" s="105" t="s">
        <v>66</v>
      </c>
      <c r="E30" s="105" t="s">
        <v>56</v>
      </c>
      <c r="F30" s="106">
        <v>1014936</v>
      </c>
      <c r="G30" s="107">
        <v>489000</v>
      </c>
      <c r="H30" s="105" t="s">
        <v>64</v>
      </c>
      <c r="I30" s="105" t="s">
        <v>59</v>
      </c>
      <c r="J30" s="108">
        <v>45611</v>
      </c>
    </row>
    <row r="31" spans="1:10" ht="14.4">
      <c r="A31" s="105" t="s">
        <v>65</v>
      </c>
      <c r="B31" s="105" t="s">
        <v>174</v>
      </c>
      <c r="C31" s="105" t="s">
        <v>69</v>
      </c>
      <c r="D31" s="105" t="s">
        <v>70</v>
      </c>
      <c r="E31" s="105" t="s">
        <v>56</v>
      </c>
      <c r="F31" s="106">
        <v>1014905</v>
      </c>
      <c r="G31" s="107">
        <v>493000</v>
      </c>
      <c r="H31" s="105" t="s">
        <v>64</v>
      </c>
      <c r="I31" s="105" t="s">
        <v>59</v>
      </c>
      <c r="J31" s="108">
        <v>45610</v>
      </c>
    </row>
    <row r="32" spans="1:10" ht="14.4">
      <c r="A32" s="105" t="s">
        <v>65</v>
      </c>
      <c r="B32" s="105" t="s">
        <v>174</v>
      </c>
      <c r="C32" s="105" t="s">
        <v>69</v>
      </c>
      <c r="D32" s="105" t="s">
        <v>70</v>
      </c>
      <c r="E32" s="105" t="s">
        <v>56</v>
      </c>
      <c r="F32" s="106">
        <v>1014578</v>
      </c>
      <c r="G32" s="107">
        <v>16025000</v>
      </c>
      <c r="H32" s="105" t="s">
        <v>64</v>
      </c>
      <c r="I32" s="105" t="s">
        <v>59</v>
      </c>
      <c r="J32" s="108">
        <v>45597</v>
      </c>
    </row>
    <row r="33" spans="1:10" ht="14.4">
      <c r="A33" s="105" t="s">
        <v>65</v>
      </c>
      <c r="B33" s="105" t="s">
        <v>174</v>
      </c>
      <c r="C33" s="105" t="s">
        <v>62</v>
      </c>
      <c r="D33" s="105" t="s">
        <v>66</v>
      </c>
      <c r="E33" s="105" t="s">
        <v>56</v>
      </c>
      <c r="F33" s="106">
        <v>1014801</v>
      </c>
      <c r="G33" s="107">
        <v>720000</v>
      </c>
      <c r="H33" s="105" t="s">
        <v>64</v>
      </c>
      <c r="I33" s="105" t="s">
        <v>59</v>
      </c>
      <c r="J33" s="108">
        <v>45608</v>
      </c>
    </row>
    <row r="34" spans="1:10" ht="14.4">
      <c r="A34" s="105" t="s">
        <v>65</v>
      </c>
      <c r="B34" s="105" t="s">
        <v>174</v>
      </c>
      <c r="C34" s="105" t="s">
        <v>67</v>
      </c>
      <c r="D34" s="105" t="s">
        <v>68</v>
      </c>
      <c r="E34" s="105" t="s">
        <v>56</v>
      </c>
      <c r="F34" s="106">
        <v>1014807</v>
      </c>
      <c r="G34" s="107">
        <v>1400000</v>
      </c>
      <c r="H34" s="105" t="s">
        <v>64</v>
      </c>
      <c r="I34" s="105" t="s">
        <v>59</v>
      </c>
      <c r="J34" s="108">
        <v>45608</v>
      </c>
    </row>
    <row r="35" spans="1:10" ht="14.4">
      <c r="A35" s="105" t="s">
        <v>65</v>
      </c>
      <c r="B35" s="105" t="s">
        <v>174</v>
      </c>
      <c r="C35" s="105" t="s">
        <v>69</v>
      </c>
      <c r="D35" s="105" t="s">
        <v>70</v>
      </c>
      <c r="E35" s="105" t="s">
        <v>56</v>
      </c>
      <c r="F35" s="106">
        <v>1014822</v>
      </c>
      <c r="G35" s="107">
        <v>725000</v>
      </c>
      <c r="H35" s="105" t="s">
        <v>64</v>
      </c>
      <c r="I35" s="105" t="s">
        <v>59</v>
      </c>
      <c r="J35" s="108">
        <v>45608</v>
      </c>
    </row>
    <row r="36" spans="1:10" ht="14.4">
      <c r="A36" s="105" t="s">
        <v>65</v>
      </c>
      <c r="B36" s="105" t="s">
        <v>174</v>
      </c>
      <c r="C36" s="105" t="s">
        <v>62</v>
      </c>
      <c r="D36" s="105" t="s">
        <v>66</v>
      </c>
      <c r="E36" s="105" t="s">
        <v>56</v>
      </c>
      <c r="F36" s="106">
        <v>1014866</v>
      </c>
      <c r="G36" s="107">
        <v>467000</v>
      </c>
      <c r="H36" s="105" t="s">
        <v>59</v>
      </c>
      <c r="I36" s="105" t="s">
        <v>59</v>
      </c>
      <c r="J36" s="108">
        <v>45609</v>
      </c>
    </row>
    <row r="37" spans="1:10" ht="14.4">
      <c r="A37" s="105" t="s">
        <v>65</v>
      </c>
      <c r="B37" s="105" t="s">
        <v>174</v>
      </c>
      <c r="C37" s="105" t="s">
        <v>62</v>
      </c>
      <c r="D37" s="105" t="s">
        <v>66</v>
      </c>
      <c r="E37" s="105" t="s">
        <v>56</v>
      </c>
      <c r="F37" s="106">
        <v>1014941</v>
      </c>
      <c r="G37" s="107">
        <v>750000</v>
      </c>
      <c r="H37" s="105" t="s">
        <v>64</v>
      </c>
      <c r="I37" s="105" t="s">
        <v>59</v>
      </c>
      <c r="J37" s="108">
        <v>45611</v>
      </c>
    </row>
    <row r="38" spans="1:10" ht="14.4">
      <c r="A38" s="105" t="s">
        <v>65</v>
      </c>
      <c r="B38" s="105" t="s">
        <v>174</v>
      </c>
      <c r="C38" s="105" t="s">
        <v>79</v>
      </c>
      <c r="D38" s="105" t="s">
        <v>80</v>
      </c>
      <c r="E38" s="105" t="s">
        <v>56</v>
      </c>
      <c r="F38" s="106">
        <v>1014944</v>
      </c>
      <c r="G38" s="107">
        <v>692935</v>
      </c>
      <c r="H38" s="105" t="s">
        <v>59</v>
      </c>
      <c r="I38" s="105" t="s">
        <v>59</v>
      </c>
      <c r="J38" s="108">
        <v>45611</v>
      </c>
    </row>
    <row r="39" spans="1:10" ht="14.4">
      <c r="A39" s="105" t="s">
        <v>65</v>
      </c>
      <c r="B39" s="105" t="s">
        <v>174</v>
      </c>
      <c r="C39" s="105" t="s">
        <v>62</v>
      </c>
      <c r="D39" s="105" t="s">
        <v>66</v>
      </c>
      <c r="E39" s="105" t="s">
        <v>56</v>
      </c>
      <c r="F39" s="106">
        <v>1014621</v>
      </c>
      <c r="G39" s="107">
        <v>475000</v>
      </c>
      <c r="H39" s="105" t="s">
        <v>64</v>
      </c>
      <c r="I39" s="105" t="s">
        <v>59</v>
      </c>
      <c r="J39" s="108">
        <v>45600</v>
      </c>
    </row>
    <row r="40" spans="1:10" ht="14.4">
      <c r="A40" s="105" t="s">
        <v>65</v>
      </c>
      <c r="B40" s="105" t="s">
        <v>174</v>
      </c>
      <c r="C40" s="105" t="s">
        <v>69</v>
      </c>
      <c r="D40" s="105" t="s">
        <v>70</v>
      </c>
      <c r="E40" s="105" t="s">
        <v>56</v>
      </c>
      <c r="F40" s="106">
        <v>1014966</v>
      </c>
      <c r="G40" s="107">
        <v>2100000</v>
      </c>
      <c r="H40" s="105" t="s">
        <v>64</v>
      </c>
      <c r="I40" s="105" t="s">
        <v>59</v>
      </c>
      <c r="J40" s="108">
        <v>45611</v>
      </c>
    </row>
    <row r="41" spans="1:10" ht="14.4">
      <c r="A41" s="105" t="s">
        <v>65</v>
      </c>
      <c r="B41" s="105" t="s">
        <v>174</v>
      </c>
      <c r="C41" s="105" t="s">
        <v>69</v>
      </c>
      <c r="D41" s="105" t="s">
        <v>70</v>
      </c>
      <c r="E41" s="105" t="s">
        <v>56</v>
      </c>
      <c r="F41" s="106">
        <v>1014693</v>
      </c>
      <c r="G41" s="107">
        <v>1700000</v>
      </c>
      <c r="H41" s="105" t="s">
        <v>64</v>
      </c>
      <c r="I41" s="105" t="s">
        <v>59</v>
      </c>
      <c r="J41" s="108">
        <v>45602</v>
      </c>
    </row>
    <row r="42" spans="1:10" ht="14.4">
      <c r="A42" s="105" t="s">
        <v>65</v>
      </c>
      <c r="B42" s="105" t="s">
        <v>174</v>
      </c>
      <c r="C42" s="105" t="s">
        <v>62</v>
      </c>
      <c r="D42" s="105" t="s">
        <v>66</v>
      </c>
      <c r="E42" s="105" t="s">
        <v>56</v>
      </c>
      <c r="F42" s="106">
        <v>1014938</v>
      </c>
      <c r="G42" s="107">
        <v>539950</v>
      </c>
      <c r="H42" s="105" t="s">
        <v>64</v>
      </c>
      <c r="I42" s="105" t="s">
        <v>59</v>
      </c>
      <c r="J42" s="108">
        <v>45611</v>
      </c>
    </row>
    <row r="43" spans="1:10" ht="14.4">
      <c r="A43" s="105" t="s">
        <v>65</v>
      </c>
      <c r="B43" s="105" t="s">
        <v>174</v>
      </c>
      <c r="C43" s="105" t="s">
        <v>69</v>
      </c>
      <c r="D43" s="105" t="s">
        <v>70</v>
      </c>
      <c r="E43" s="105" t="s">
        <v>56</v>
      </c>
      <c r="F43" s="106">
        <v>1014607</v>
      </c>
      <c r="G43" s="107">
        <v>1580000</v>
      </c>
      <c r="H43" s="105" t="s">
        <v>64</v>
      </c>
      <c r="I43" s="105" t="s">
        <v>59</v>
      </c>
      <c r="J43" s="108">
        <v>45600</v>
      </c>
    </row>
    <row r="44" spans="1:10" ht="14.4">
      <c r="A44" s="105" t="s">
        <v>65</v>
      </c>
      <c r="B44" s="105" t="s">
        <v>174</v>
      </c>
      <c r="C44" s="105" t="s">
        <v>79</v>
      </c>
      <c r="D44" s="105" t="s">
        <v>80</v>
      </c>
      <c r="E44" s="105" t="s">
        <v>72</v>
      </c>
      <c r="F44" s="106">
        <v>1015015</v>
      </c>
      <c r="G44" s="107">
        <v>399990</v>
      </c>
      <c r="H44" s="105" t="s">
        <v>59</v>
      </c>
      <c r="I44" s="105" t="s">
        <v>59</v>
      </c>
      <c r="J44" s="108">
        <v>45615</v>
      </c>
    </row>
    <row r="45" spans="1:10" ht="14.4">
      <c r="A45" s="105" t="s">
        <v>65</v>
      </c>
      <c r="B45" s="105" t="s">
        <v>174</v>
      </c>
      <c r="C45" s="105" t="s">
        <v>79</v>
      </c>
      <c r="D45" s="105" t="s">
        <v>80</v>
      </c>
      <c r="E45" s="105" t="s">
        <v>56</v>
      </c>
      <c r="F45" s="106">
        <v>1014633</v>
      </c>
      <c r="G45" s="107">
        <v>616184</v>
      </c>
      <c r="H45" s="105" t="s">
        <v>59</v>
      </c>
      <c r="I45" s="105" t="s">
        <v>59</v>
      </c>
      <c r="J45" s="108">
        <v>45600</v>
      </c>
    </row>
    <row r="46" spans="1:10" ht="14.4">
      <c r="A46" s="105" t="s">
        <v>65</v>
      </c>
      <c r="B46" s="105" t="s">
        <v>174</v>
      </c>
      <c r="C46" s="105" t="s">
        <v>79</v>
      </c>
      <c r="D46" s="105" t="s">
        <v>99</v>
      </c>
      <c r="E46" s="105" t="s">
        <v>56</v>
      </c>
      <c r="F46" s="106">
        <v>1014653</v>
      </c>
      <c r="G46" s="107">
        <v>1150000</v>
      </c>
      <c r="H46" s="105" t="s">
        <v>64</v>
      </c>
      <c r="I46" s="105" t="s">
        <v>59</v>
      </c>
      <c r="J46" s="108">
        <v>45601</v>
      </c>
    </row>
    <row r="47" spans="1:10" ht="14.4">
      <c r="A47" s="105" t="s">
        <v>65</v>
      </c>
      <c r="B47" s="105" t="s">
        <v>174</v>
      </c>
      <c r="C47" s="105" t="s">
        <v>79</v>
      </c>
      <c r="D47" s="105" t="s">
        <v>101</v>
      </c>
      <c r="E47" s="105" t="s">
        <v>56</v>
      </c>
      <c r="F47" s="106">
        <v>1014663</v>
      </c>
      <c r="G47" s="107">
        <v>975000</v>
      </c>
      <c r="H47" s="105" t="s">
        <v>64</v>
      </c>
      <c r="I47" s="105" t="s">
        <v>59</v>
      </c>
      <c r="J47" s="108">
        <v>45601</v>
      </c>
    </row>
    <row r="48" spans="1:10" ht="14.4">
      <c r="A48" s="105" t="s">
        <v>65</v>
      </c>
      <c r="B48" s="105" t="s">
        <v>174</v>
      </c>
      <c r="C48" s="105" t="s">
        <v>62</v>
      </c>
      <c r="D48" s="105" t="s">
        <v>66</v>
      </c>
      <c r="E48" s="105" t="s">
        <v>56</v>
      </c>
      <c r="F48" s="106">
        <v>1014962</v>
      </c>
      <c r="G48" s="107">
        <v>2552000</v>
      </c>
      <c r="H48" s="105" t="s">
        <v>64</v>
      </c>
      <c r="I48" s="105" t="s">
        <v>59</v>
      </c>
      <c r="J48" s="108">
        <v>45611</v>
      </c>
    </row>
    <row r="49" spans="1:10" ht="14.4">
      <c r="A49" s="105" t="s">
        <v>65</v>
      </c>
      <c r="B49" s="105" t="s">
        <v>174</v>
      </c>
      <c r="C49" s="105" t="s">
        <v>79</v>
      </c>
      <c r="D49" s="105" t="s">
        <v>80</v>
      </c>
      <c r="E49" s="105" t="s">
        <v>56</v>
      </c>
      <c r="F49" s="106">
        <v>1015305</v>
      </c>
      <c r="G49" s="107">
        <v>661977</v>
      </c>
      <c r="H49" s="105" t="s">
        <v>59</v>
      </c>
      <c r="I49" s="105" t="s">
        <v>59</v>
      </c>
      <c r="J49" s="108">
        <v>45623</v>
      </c>
    </row>
    <row r="50" spans="1:10" ht="14.4">
      <c r="A50" s="105" t="s">
        <v>65</v>
      </c>
      <c r="B50" s="105" t="s">
        <v>174</v>
      </c>
      <c r="C50" s="105" t="s">
        <v>79</v>
      </c>
      <c r="D50" s="105" t="s">
        <v>80</v>
      </c>
      <c r="E50" s="105" t="s">
        <v>72</v>
      </c>
      <c r="F50" s="106">
        <v>1015145</v>
      </c>
      <c r="G50" s="107">
        <v>459000</v>
      </c>
      <c r="H50" s="105" t="s">
        <v>59</v>
      </c>
      <c r="I50" s="105" t="s">
        <v>59</v>
      </c>
      <c r="J50" s="108">
        <v>45618</v>
      </c>
    </row>
    <row r="51" spans="1:10" ht="14.4">
      <c r="A51" s="105" t="s">
        <v>65</v>
      </c>
      <c r="B51" s="105" t="s">
        <v>174</v>
      </c>
      <c r="C51" s="105" t="s">
        <v>79</v>
      </c>
      <c r="D51" s="105" t="s">
        <v>80</v>
      </c>
      <c r="E51" s="105" t="s">
        <v>56</v>
      </c>
      <c r="F51" s="106">
        <v>1015149</v>
      </c>
      <c r="G51" s="107">
        <v>808819</v>
      </c>
      <c r="H51" s="105" t="s">
        <v>59</v>
      </c>
      <c r="I51" s="105" t="s">
        <v>59</v>
      </c>
      <c r="J51" s="108">
        <v>45618</v>
      </c>
    </row>
    <row r="52" spans="1:10" ht="14.4">
      <c r="A52" s="105" t="s">
        <v>65</v>
      </c>
      <c r="B52" s="105" t="s">
        <v>174</v>
      </c>
      <c r="C52" s="105" t="s">
        <v>109</v>
      </c>
      <c r="D52" s="105" t="s">
        <v>110</v>
      </c>
      <c r="E52" s="105" t="s">
        <v>56</v>
      </c>
      <c r="F52" s="106">
        <v>1015034</v>
      </c>
      <c r="G52" s="107">
        <v>527500</v>
      </c>
      <c r="H52" s="105" t="s">
        <v>64</v>
      </c>
      <c r="I52" s="105" t="s">
        <v>59</v>
      </c>
      <c r="J52" s="108">
        <v>45615</v>
      </c>
    </row>
    <row r="53" spans="1:10" ht="14.4">
      <c r="A53" s="105" t="s">
        <v>65</v>
      </c>
      <c r="B53" s="105" t="s">
        <v>174</v>
      </c>
      <c r="C53" s="105" t="s">
        <v>62</v>
      </c>
      <c r="D53" s="105" t="s">
        <v>66</v>
      </c>
      <c r="E53" s="105" t="s">
        <v>56</v>
      </c>
      <c r="F53" s="106">
        <v>1015209</v>
      </c>
      <c r="G53" s="107">
        <v>440000</v>
      </c>
      <c r="H53" s="105" t="s">
        <v>64</v>
      </c>
      <c r="I53" s="105" t="s">
        <v>59</v>
      </c>
      <c r="J53" s="108">
        <v>45621</v>
      </c>
    </row>
    <row r="54" spans="1:10" ht="14.4">
      <c r="A54" s="105" t="s">
        <v>65</v>
      </c>
      <c r="B54" s="105" t="s">
        <v>174</v>
      </c>
      <c r="C54" s="105" t="s">
        <v>79</v>
      </c>
      <c r="D54" s="105" t="s">
        <v>80</v>
      </c>
      <c r="E54" s="105" t="s">
        <v>56</v>
      </c>
      <c r="F54" s="106">
        <v>1014926</v>
      </c>
      <c r="G54" s="107">
        <v>581416</v>
      </c>
      <c r="H54" s="105" t="s">
        <v>59</v>
      </c>
      <c r="I54" s="105" t="s">
        <v>59</v>
      </c>
      <c r="J54" s="108">
        <v>45610</v>
      </c>
    </row>
    <row r="55" spans="1:10" ht="14.4">
      <c r="A55" s="105" t="s">
        <v>65</v>
      </c>
      <c r="B55" s="105" t="s">
        <v>174</v>
      </c>
      <c r="C55" s="105" t="s">
        <v>62</v>
      </c>
      <c r="D55" s="105" t="s">
        <v>66</v>
      </c>
      <c r="E55" s="105" t="s">
        <v>56</v>
      </c>
      <c r="F55" s="106">
        <v>1015217</v>
      </c>
      <c r="G55" s="107">
        <v>499000</v>
      </c>
      <c r="H55" s="105" t="s">
        <v>64</v>
      </c>
      <c r="I55" s="105" t="s">
        <v>59</v>
      </c>
      <c r="J55" s="108">
        <v>45621</v>
      </c>
    </row>
    <row r="56" spans="1:10" ht="14.4">
      <c r="A56" s="105" t="s">
        <v>65</v>
      </c>
      <c r="B56" s="105" t="s">
        <v>174</v>
      </c>
      <c r="C56" s="105" t="s">
        <v>79</v>
      </c>
      <c r="D56" s="105" t="s">
        <v>80</v>
      </c>
      <c r="E56" s="105" t="s">
        <v>56</v>
      </c>
      <c r="F56" s="106">
        <v>1015131</v>
      </c>
      <c r="G56" s="107">
        <v>676000</v>
      </c>
      <c r="H56" s="105" t="s">
        <v>59</v>
      </c>
      <c r="I56" s="105" t="s">
        <v>59</v>
      </c>
      <c r="J56" s="108">
        <v>45618</v>
      </c>
    </row>
    <row r="57" spans="1:10" ht="14.4">
      <c r="A57" s="105" t="s">
        <v>65</v>
      </c>
      <c r="B57" s="105" t="s">
        <v>174</v>
      </c>
      <c r="C57" s="105" t="s">
        <v>62</v>
      </c>
      <c r="D57" s="105" t="s">
        <v>66</v>
      </c>
      <c r="E57" s="105" t="s">
        <v>56</v>
      </c>
      <c r="F57" s="106">
        <v>1015299</v>
      </c>
      <c r="G57" s="107">
        <v>1009845.49</v>
      </c>
      <c r="H57" s="105" t="s">
        <v>59</v>
      </c>
      <c r="I57" s="105" t="s">
        <v>59</v>
      </c>
      <c r="J57" s="108">
        <v>45623</v>
      </c>
    </row>
    <row r="58" spans="1:10" ht="14.4">
      <c r="A58" s="105" t="s">
        <v>65</v>
      </c>
      <c r="B58" s="105" t="s">
        <v>174</v>
      </c>
      <c r="C58" s="105" t="s">
        <v>69</v>
      </c>
      <c r="D58" s="105" t="s">
        <v>70</v>
      </c>
      <c r="E58" s="105" t="s">
        <v>72</v>
      </c>
      <c r="F58" s="106">
        <v>1015163</v>
      </c>
      <c r="G58" s="107">
        <v>1988000</v>
      </c>
      <c r="H58" s="105" t="s">
        <v>64</v>
      </c>
      <c r="I58" s="105" t="s">
        <v>59</v>
      </c>
      <c r="J58" s="108">
        <v>45618</v>
      </c>
    </row>
    <row r="59" spans="1:10" ht="14.4">
      <c r="A59" s="105" t="s">
        <v>65</v>
      </c>
      <c r="B59" s="105" t="s">
        <v>174</v>
      </c>
      <c r="C59" s="105" t="s">
        <v>79</v>
      </c>
      <c r="D59" s="105" t="s">
        <v>80</v>
      </c>
      <c r="E59" s="105" t="s">
        <v>56</v>
      </c>
      <c r="F59" s="106">
        <v>1015308</v>
      </c>
      <c r="G59" s="107">
        <v>699990</v>
      </c>
      <c r="H59" s="105" t="s">
        <v>59</v>
      </c>
      <c r="I59" s="105" t="s">
        <v>59</v>
      </c>
      <c r="J59" s="108">
        <v>45623</v>
      </c>
    </row>
    <row r="60" spans="1:10" ht="14.4">
      <c r="A60" s="105" t="s">
        <v>65</v>
      </c>
      <c r="B60" s="105" t="s">
        <v>174</v>
      </c>
      <c r="C60" s="105" t="s">
        <v>62</v>
      </c>
      <c r="D60" s="105" t="s">
        <v>66</v>
      </c>
      <c r="E60" s="105" t="s">
        <v>56</v>
      </c>
      <c r="F60" s="106">
        <v>1015318</v>
      </c>
      <c r="G60" s="107">
        <v>595000</v>
      </c>
      <c r="H60" s="105" t="s">
        <v>64</v>
      </c>
      <c r="I60" s="105" t="s">
        <v>59</v>
      </c>
      <c r="J60" s="108">
        <v>45623</v>
      </c>
    </row>
    <row r="61" spans="1:10" ht="14.4">
      <c r="A61" s="105" t="s">
        <v>65</v>
      </c>
      <c r="B61" s="105" t="s">
        <v>174</v>
      </c>
      <c r="C61" s="105" t="s">
        <v>79</v>
      </c>
      <c r="D61" s="105" t="s">
        <v>113</v>
      </c>
      <c r="E61" s="105" t="s">
        <v>56</v>
      </c>
      <c r="F61" s="106">
        <v>1015325</v>
      </c>
      <c r="G61" s="107">
        <v>420000</v>
      </c>
      <c r="H61" s="105" t="s">
        <v>64</v>
      </c>
      <c r="I61" s="105" t="s">
        <v>59</v>
      </c>
      <c r="J61" s="108">
        <v>45623</v>
      </c>
    </row>
    <row r="62" spans="1:10" ht="14.4">
      <c r="A62" s="105" t="s">
        <v>65</v>
      </c>
      <c r="B62" s="105" t="s">
        <v>174</v>
      </c>
      <c r="C62" s="105" t="s">
        <v>79</v>
      </c>
      <c r="D62" s="105" t="s">
        <v>80</v>
      </c>
      <c r="E62" s="105" t="s">
        <v>72</v>
      </c>
      <c r="F62" s="106">
        <v>1015239</v>
      </c>
      <c r="G62" s="107">
        <v>513729</v>
      </c>
      <c r="H62" s="105" t="s">
        <v>59</v>
      </c>
      <c r="I62" s="105" t="s">
        <v>59</v>
      </c>
      <c r="J62" s="108">
        <v>45622</v>
      </c>
    </row>
    <row r="63" spans="1:10" ht="14.4">
      <c r="A63" s="105" t="s">
        <v>65</v>
      </c>
      <c r="B63" s="105" t="s">
        <v>174</v>
      </c>
      <c r="C63" s="105" t="s">
        <v>79</v>
      </c>
      <c r="D63" s="105" t="s">
        <v>80</v>
      </c>
      <c r="E63" s="105" t="s">
        <v>72</v>
      </c>
      <c r="F63" s="106">
        <v>1015264</v>
      </c>
      <c r="G63" s="107">
        <v>407990</v>
      </c>
      <c r="H63" s="105" t="s">
        <v>59</v>
      </c>
      <c r="I63" s="105" t="s">
        <v>59</v>
      </c>
      <c r="J63" s="108">
        <v>45622</v>
      </c>
    </row>
    <row r="64" spans="1:10" ht="14.4">
      <c r="A64" s="105" t="s">
        <v>65</v>
      </c>
      <c r="B64" s="105" t="s">
        <v>174</v>
      </c>
      <c r="C64" s="105" t="s">
        <v>79</v>
      </c>
      <c r="D64" s="105" t="s">
        <v>80</v>
      </c>
      <c r="E64" s="105" t="s">
        <v>72</v>
      </c>
      <c r="F64" s="106">
        <v>1015283</v>
      </c>
      <c r="G64" s="107">
        <v>470000</v>
      </c>
      <c r="H64" s="105" t="s">
        <v>59</v>
      </c>
      <c r="I64" s="105" t="s">
        <v>59</v>
      </c>
      <c r="J64" s="108">
        <v>45622</v>
      </c>
    </row>
    <row r="65" spans="1:10" ht="14.4">
      <c r="A65" s="105" t="s">
        <v>65</v>
      </c>
      <c r="B65" s="105" t="s">
        <v>174</v>
      </c>
      <c r="C65" s="105" t="s">
        <v>79</v>
      </c>
      <c r="D65" s="105" t="s">
        <v>80</v>
      </c>
      <c r="E65" s="105" t="s">
        <v>56</v>
      </c>
      <c r="F65" s="106">
        <v>1015289</v>
      </c>
      <c r="G65" s="107">
        <v>609634</v>
      </c>
      <c r="H65" s="105" t="s">
        <v>59</v>
      </c>
      <c r="I65" s="105" t="s">
        <v>59</v>
      </c>
      <c r="J65" s="108">
        <v>45622</v>
      </c>
    </row>
    <row r="66" spans="1:10" ht="14.4">
      <c r="A66" s="105" t="s">
        <v>65</v>
      </c>
      <c r="B66" s="105" t="s">
        <v>174</v>
      </c>
      <c r="C66" s="105" t="s">
        <v>62</v>
      </c>
      <c r="D66" s="105" t="s">
        <v>66</v>
      </c>
      <c r="E66" s="105" t="s">
        <v>56</v>
      </c>
      <c r="F66" s="106">
        <v>1015220</v>
      </c>
      <c r="G66" s="107">
        <v>218437</v>
      </c>
      <c r="H66" s="105" t="s">
        <v>64</v>
      </c>
      <c r="I66" s="105" t="s">
        <v>59</v>
      </c>
      <c r="J66" s="108">
        <v>45621</v>
      </c>
    </row>
    <row r="67" spans="1:10" ht="14.4">
      <c r="A67" s="105" t="s">
        <v>65</v>
      </c>
      <c r="B67" s="105" t="s">
        <v>174</v>
      </c>
      <c r="C67" s="105" t="s">
        <v>69</v>
      </c>
      <c r="D67" s="105" t="s">
        <v>70</v>
      </c>
      <c r="E67" s="105" t="s">
        <v>56</v>
      </c>
      <c r="F67" s="106">
        <v>1015072</v>
      </c>
      <c r="G67" s="107">
        <v>3675000</v>
      </c>
      <c r="H67" s="105" t="s">
        <v>64</v>
      </c>
      <c r="I67" s="105" t="s">
        <v>59</v>
      </c>
      <c r="J67" s="108">
        <v>45616</v>
      </c>
    </row>
    <row r="68" spans="1:10" ht="14.4">
      <c r="A68" s="105" t="s">
        <v>65</v>
      </c>
      <c r="B68" s="105" t="s">
        <v>174</v>
      </c>
      <c r="C68" s="105" t="s">
        <v>69</v>
      </c>
      <c r="D68" s="105" t="s">
        <v>70</v>
      </c>
      <c r="E68" s="105" t="s">
        <v>72</v>
      </c>
      <c r="F68" s="106">
        <v>1015043</v>
      </c>
      <c r="G68" s="107">
        <v>485000</v>
      </c>
      <c r="H68" s="105" t="s">
        <v>64</v>
      </c>
      <c r="I68" s="105" t="s">
        <v>59</v>
      </c>
      <c r="J68" s="108">
        <v>45615</v>
      </c>
    </row>
    <row r="69" spans="1:10" ht="14.4">
      <c r="A69" s="105" t="s">
        <v>65</v>
      </c>
      <c r="B69" s="105" t="s">
        <v>174</v>
      </c>
      <c r="C69" s="105" t="s">
        <v>62</v>
      </c>
      <c r="D69" s="105" t="s">
        <v>66</v>
      </c>
      <c r="E69" s="105" t="s">
        <v>56</v>
      </c>
      <c r="F69" s="106">
        <v>1015053</v>
      </c>
      <c r="G69" s="107">
        <v>750000</v>
      </c>
      <c r="H69" s="105" t="s">
        <v>59</v>
      </c>
      <c r="I69" s="105" t="s">
        <v>59</v>
      </c>
      <c r="J69" s="108">
        <v>45616</v>
      </c>
    </row>
    <row r="70" spans="1:10" ht="14.4">
      <c r="A70" s="105" t="s">
        <v>65</v>
      </c>
      <c r="B70" s="105" t="s">
        <v>174</v>
      </c>
      <c r="C70" s="105" t="s">
        <v>62</v>
      </c>
      <c r="D70" s="105" t="s">
        <v>66</v>
      </c>
      <c r="E70" s="105" t="s">
        <v>56</v>
      </c>
      <c r="F70" s="106">
        <v>1015064</v>
      </c>
      <c r="G70" s="107">
        <v>625000</v>
      </c>
      <c r="H70" s="105" t="s">
        <v>59</v>
      </c>
      <c r="I70" s="105" t="s">
        <v>59</v>
      </c>
      <c r="J70" s="108">
        <v>45616</v>
      </c>
    </row>
    <row r="71" spans="1:10" ht="14.4">
      <c r="A71" s="105" t="s">
        <v>65</v>
      </c>
      <c r="B71" s="105" t="s">
        <v>174</v>
      </c>
      <c r="C71" s="105" t="s">
        <v>62</v>
      </c>
      <c r="D71" s="105" t="s">
        <v>66</v>
      </c>
      <c r="E71" s="105" t="s">
        <v>56</v>
      </c>
      <c r="F71" s="106">
        <v>1015069</v>
      </c>
      <c r="G71" s="107">
        <v>425000</v>
      </c>
      <c r="H71" s="105" t="s">
        <v>64</v>
      </c>
      <c r="I71" s="105" t="s">
        <v>59</v>
      </c>
      <c r="J71" s="108">
        <v>45616</v>
      </c>
    </row>
    <row r="72" spans="1:10" ht="14.4">
      <c r="A72" s="105" t="s">
        <v>65</v>
      </c>
      <c r="B72" s="105" t="s">
        <v>174</v>
      </c>
      <c r="C72" s="105" t="s">
        <v>69</v>
      </c>
      <c r="D72" s="105" t="s">
        <v>70</v>
      </c>
      <c r="E72" s="105" t="s">
        <v>56</v>
      </c>
      <c r="F72" s="106">
        <v>1015117</v>
      </c>
      <c r="G72" s="107">
        <v>15050000</v>
      </c>
      <c r="H72" s="105" t="s">
        <v>64</v>
      </c>
      <c r="I72" s="105" t="s">
        <v>59</v>
      </c>
      <c r="J72" s="108">
        <v>45618</v>
      </c>
    </row>
    <row r="73" spans="1:10" ht="14.4">
      <c r="A73" s="105" t="s">
        <v>74</v>
      </c>
      <c r="B73" s="105" t="s">
        <v>175</v>
      </c>
      <c r="C73" s="105" t="s">
        <v>75</v>
      </c>
      <c r="D73" s="105" t="s">
        <v>76</v>
      </c>
      <c r="E73" s="105" t="s">
        <v>56</v>
      </c>
      <c r="F73" s="106">
        <v>1014825</v>
      </c>
      <c r="G73" s="107">
        <v>530000</v>
      </c>
      <c r="H73" s="105" t="s">
        <v>64</v>
      </c>
      <c r="I73" s="105" t="s">
        <v>59</v>
      </c>
      <c r="J73" s="108">
        <v>45608</v>
      </c>
    </row>
    <row r="74" spans="1:10" ht="14.4">
      <c r="A74" s="105" t="s">
        <v>71</v>
      </c>
      <c r="B74" s="105" t="s">
        <v>176</v>
      </c>
      <c r="C74" s="105" t="s">
        <v>69</v>
      </c>
      <c r="D74" s="105" t="s">
        <v>73</v>
      </c>
      <c r="E74" s="105" t="s">
        <v>82</v>
      </c>
      <c r="F74" s="106">
        <v>1015343</v>
      </c>
      <c r="G74" s="107">
        <v>650000</v>
      </c>
      <c r="H74" s="105" t="s">
        <v>64</v>
      </c>
      <c r="I74" s="105" t="s">
        <v>59</v>
      </c>
      <c r="J74" s="108">
        <v>45623</v>
      </c>
    </row>
    <row r="75" spans="1:10" ht="14.4">
      <c r="A75" s="105" t="s">
        <v>71</v>
      </c>
      <c r="B75" s="105" t="s">
        <v>176</v>
      </c>
      <c r="C75" s="105" t="s">
        <v>69</v>
      </c>
      <c r="D75" s="105" t="s">
        <v>73</v>
      </c>
      <c r="E75" s="105" t="s">
        <v>72</v>
      </c>
      <c r="F75" s="106">
        <v>1014661</v>
      </c>
      <c r="G75" s="107">
        <v>2093308</v>
      </c>
      <c r="H75" s="105" t="s">
        <v>59</v>
      </c>
      <c r="I75" s="105" t="s">
        <v>59</v>
      </c>
      <c r="J75" s="108">
        <v>45601</v>
      </c>
    </row>
    <row r="76" spans="1:10" ht="14.4">
      <c r="A76" s="105" t="s">
        <v>71</v>
      </c>
      <c r="B76" s="105" t="s">
        <v>176</v>
      </c>
      <c r="C76" s="105" t="s">
        <v>69</v>
      </c>
      <c r="D76" s="105" t="s">
        <v>73</v>
      </c>
      <c r="E76" s="105" t="s">
        <v>82</v>
      </c>
      <c r="F76" s="106">
        <v>1014655</v>
      </c>
      <c r="G76" s="107">
        <v>349000</v>
      </c>
      <c r="H76" s="105" t="s">
        <v>64</v>
      </c>
      <c r="I76" s="105" t="s">
        <v>59</v>
      </c>
      <c r="J76" s="108">
        <v>45601</v>
      </c>
    </row>
    <row r="77" spans="1:10" ht="14.4">
      <c r="A77" s="105" t="s">
        <v>71</v>
      </c>
      <c r="B77" s="105" t="s">
        <v>176</v>
      </c>
      <c r="C77" s="105" t="s">
        <v>69</v>
      </c>
      <c r="D77" s="105" t="s">
        <v>73</v>
      </c>
      <c r="E77" s="105" t="s">
        <v>72</v>
      </c>
      <c r="F77" s="106">
        <v>1015285</v>
      </c>
      <c r="G77" s="107">
        <v>1900000</v>
      </c>
      <c r="H77" s="105" t="s">
        <v>64</v>
      </c>
      <c r="I77" s="105" t="s">
        <v>59</v>
      </c>
      <c r="J77" s="108">
        <v>45622</v>
      </c>
    </row>
    <row r="78" spans="1:10" ht="14.4">
      <c r="A78" s="105" t="s">
        <v>71</v>
      </c>
      <c r="B78" s="105" t="s">
        <v>176</v>
      </c>
      <c r="C78" s="105" t="s">
        <v>69</v>
      </c>
      <c r="D78" s="105" t="s">
        <v>73</v>
      </c>
      <c r="E78" s="105" t="s">
        <v>56</v>
      </c>
      <c r="F78" s="106">
        <v>1014998</v>
      </c>
      <c r="G78" s="107">
        <v>1265000</v>
      </c>
      <c r="H78" s="105" t="s">
        <v>64</v>
      </c>
      <c r="I78" s="105" t="s">
        <v>59</v>
      </c>
      <c r="J78" s="108">
        <v>45614</v>
      </c>
    </row>
    <row r="79" spans="1:10" ht="14.4">
      <c r="A79" s="105" t="s">
        <v>71</v>
      </c>
      <c r="B79" s="105" t="s">
        <v>176</v>
      </c>
      <c r="C79" s="105" t="s">
        <v>69</v>
      </c>
      <c r="D79" s="105" t="s">
        <v>73</v>
      </c>
      <c r="E79" s="105" t="s">
        <v>72</v>
      </c>
      <c r="F79" s="106">
        <v>1014823</v>
      </c>
      <c r="G79" s="107">
        <v>540000</v>
      </c>
      <c r="H79" s="105" t="s">
        <v>64</v>
      </c>
      <c r="I79" s="105" t="s">
        <v>59</v>
      </c>
      <c r="J79" s="108">
        <v>45608</v>
      </c>
    </row>
    <row r="80" spans="1:10" ht="14.4">
      <c r="A80" s="105" t="s">
        <v>71</v>
      </c>
      <c r="B80" s="105" t="s">
        <v>176</v>
      </c>
      <c r="C80" s="105" t="s">
        <v>69</v>
      </c>
      <c r="D80" s="105" t="s">
        <v>73</v>
      </c>
      <c r="E80" s="105" t="s">
        <v>72</v>
      </c>
      <c r="F80" s="106">
        <v>1015062</v>
      </c>
      <c r="G80" s="107">
        <v>2068093</v>
      </c>
      <c r="H80" s="105" t="s">
        <v>64</v>
      </c>
      <c r="I80" s="105" t="s">
        <v>59</v>
      </c>
      <c r="J80" s="108">
        <v>45616</v>
      </c>
    </row>
    <row r="81" spans="1:10" ht="14.4">
      <c r="A81" s="105" t="s">
        <v>71</v>
      </c>
      <c r="B81" s="105" t="s">
        <v>176</v>
      </c>
      <c r="C81" s="105" t="s">
        <v>69</v>
      </c>
      <c r="D81" s="105" t="s">
        <v>73</v>
      </c>
      <c r="E81" s="105" t="s">
        <v>82</v>
      </c>
      <c r="F81" s="106">
        <v>1014497</v>
      </c>
      <c r="G81" s="107">
        <v>1360000</v>
      </c>
      <c r="H81" s="105" t="s">
        <v>64</v>
      </c>
      <c r="I81" s="105" t="s">
        <v>59</v>
      </c>
      <c r="J81" s="108">
        <v>45597</v>
      </c>
    </row>
    <row r="82" spans="1:10" ht="14.4">
      <c r="A82" s="105" t="s">
        <v>71</v>
      </c>
      <c r="B82" s="105" t="s">
        <v>176</v>
      </c>
      <c r="C82" s="105" t="s">
        <v>69</v>
      </c>
      <c r="D82" s="105" t="s">
        <v>73</v>
      </c>
      <c r="E82" s="105" t="s">
        <v>82</v>
      </c>
      <c r="F82" s="106">
        <v>1014985</v>
      </c>
      <c r="G82" s="107">
        <v>743500</v>
      </c>
      <c r="H82" s="105" t="s">
        <v>64</v>
      </c>
      <c r="I82" s="105" t="s">
        <v>59</v>
      </c>
      <c r="J82" s="108">
        <v>45614</v>
      </c>
    </row>
    <row r="83" spans="1:10" ht="14.4">
      <c r="A83" s="105" t="s">
        <v>71</v>
      </c>
      <c r="B83" s="105" t="s">
        <v>176</v>
      </c>
      <c r="C83" s="105" t="s">
        <v>69</v>
      </c>
      <c r="D83" s="105" t="s">
        <v>73</v>
      </c>
      <c r="E83" s="105" t="s">
        <v>56</v>
      </c>
      <c r="F83" s="106">
        <v>1015120</v>
      </c>
      <c r="G83" s="107">
        <v>1857780</v>
      </c>
      <c r="H83" s="105" t="s">
        <v>64</v>
      </c>
      <c r="I83" s="105" t="s">
        <v>59</v>
      </c>
      <c r="J83" s="108">
        <v>45618</v>
      </c>
    </row>
    <row r="84" spans="1:10" ht="14.4">
      <c r="A84" s="105" t="s">
        <v>93</v>
      </c>
      <c r="B84" s="105" t="s">
        <v>177</v>
      </c>
      <c r="C84" s="105" t="s">
        <v>57</v>
      </c>
      <c r="D84" s="105" t="s">
        <v>94</v>
      </c>
      <c r="E84" s="105" t="s">
        <v>86</v>
      </c>
      <c r="F84" s="106">
        <v>1014592</v>
      </c>
      <c r="G84" s="107">
        <v>318000</v>
      </c>
      <c r="H84" s="105" t="s">
        <v>64</v>
      </c>
      <c r="I84" s="105" t="s">
        <v>59</v>
      </c>
      <c r="J84" s="108">
        <v>45600</v>
      </c>
    </row>
    <row r="85" spans="1:10" ht="14.4">
      <c r="A85" s="105" t="s">
        <v>93</v>
      </c>
      <c r="B85" s="105" t="s">
        <v>177</v>
      </c>
      <c r="C85" s="105" t="s">
        <v>75</v>
      </c>
      <c r="D85" s="105" t="s">
        <v>106</v>
      </c>
      <c r="E85" s="105" t="s">
        <v>56</v>
      </c>
      <c r="F85" s="106">
        <v>1014885</v>
      </c>
      <c r="G85" s="107">
        <v>1200000</v>
      </c>
      <c r="H85" s="105" t="s">
        <v>64</v>
      </c>
      <c r="I85" s="105" t="s">
        <v>59</v>
      </c>
      <c r="J85" s="108">
        <v>45610</v>
      </c>
    </row>
    <row r="86" spans="1:10" ht="14.4">
      <c r="A86" s="105" t="s">
        <v>93</v>
      </c>
      <c r="B86" s="105" t="s">
        <v>177</v>
      </c>
      <c r="C86" s="105" t="s">
        <v>62</v>
      </c>
      <c r="D86" s="105" t="s">
        <v>112</v>
      </c>
      <c r="E86" s="105" t="s">
        <v>72</v>
      </c>
      <c r="F86" s="106">
        <v>1015150</v>
      </c>
      <c r="G86" s="107">
        <v>478000</v>
      </c>
      <c r="H86" s="105" t="s">
        <v>64</v>
      </c>
      <c r="I86" s="105" t="s">
        <v>59</v>
      </c>
      <c r="J86" s="108">
        <v>45618</v>
      </c>
    </row>
    <row r="87" spans="1:10" ht="14.4">
      <c r="A87" s="105" t="s">
        <v>61</v>
      </c>
      <c r="B87" s="105" t="s">
        <v>178</v>
      </c>
      <c r="C87" s="105" t="s">
        <v>62</v>
      </c>
      <c r="D87" s="105" t="s">
        <v>63</v>
      </c>
      <c r="E87" s="105" t="s">
        <v>56</v>
      </c>
      <c r="F87" s="106">
        <v>1015248</v>
      </c>
      <c r="G87" s="107">
        <v>717000</v>
      </c>
      <c r="H87" s="105" t="s">
        <v>64</v>
      </c>
      <c r="I87" s="105" t="s">
        <v>59</v>
      </c>
      <c r="J87" s="108">
        <v>45622</v>
      </c>
    </row>
    <row r="88" spans="1:10" ht="14.4">
      <c r="A88" s="105" t="s">
        <v>61</v>
      </c>
      <c r="B88" s="105" t="s">
        <v>178</v>
      </c>
      <c r="C88" s="105" t="s">
        <v>62</v>
      </c>
      <c r="D88" s="105" t="s">
        <v>63</v>
      </c>
      <c r="E88" s="105" t="s">
        <v>82</v>
      </c>
      <c r="F88" s="106">
        <v>1015036</v>
      </c>
      <c r="G88" s="107">
        <v>455500</v>
      </c>
      <c r="H88" s="105" t="s">
        <v>64</v>
      </c>
      <c r="I88" s="105" t="s">
        <v>59</v>
      </c>
      <c r="J88" s="108">
        <v>45615</v>
      </c>
    </row>
    <row r="89" spans="1:10" ht="14.4">
      <c r="A89" s="105" t="s">
        <v>61</v>
      </c>
      <c r="B89" s="105" t="s">
        <v>178</v>
      </c>
      <c r="C89" s="105" t="s">
        <v>62</v>
      </c>
      <c r="D89" s="105" t="s">
        <v>63</v>
      </c>
      <c r="E89" s="105" t="s">
        <v>56</v>
      </c>
      <c r="F89" s="106">
        <v>1014779</v>
      </c>
      <c r="G89" s="107">
        <v>700000</v>
      </c>
      <c r="H89" s="105" t="s">
        <v>64</v>
      </c>
      <c r="I89" s="105" t="s">
        <v>59</v>
      </c>
      <c r="J89" s="108">
        <v>45604</v>
      </c>
    </row>
    <row r="90" spans="1:10" ht="14.4">
      <c r="A90" s="105" t="s">
        <v>61</v>
      </c>
      <c r="B90" s="105" t="s">
        <v>178</v>
      </c>
      <c r="C90" s="105" t="s">
        <v>62</v>
      </c>
      <c r="D90" s="105" t="s">
        <v>102</v>
      </c>
      <c r="E90" s="105" t="s">
        <v>82</v>
      </c>
      <c r="F90" s="106">
        <v>1015328</v>
      </c>
      <c r="G90" s="107">
        <v>260000</v>
      </c>
      <c r="H90" s="105" t="s">
        <v>64</v>
      </c>
      <c r="I90" s="105" t="s">
        <v>59</v>
      </c>
      <c r="J90" s="108">
        <v>45623</v>
      </c>
    </row>
    <row r="91" spans="1:10" ht="14.4">
      <c r="A91" s="105" t="s">
        <v>61</v>
      </c>
      <c r="B91" s="105" t="s">
        <v>178</v>
      </c>
      <c r="C91" s="105" t="s">
        <v>62</v>
      </c>
      <c r="D91" s="105" t="s">
        <v>63</v>
      </c>
      <c r="E91" s="105" t="s">
        <v>56</v>
      </c>
      <c r="F91" s="106">
        <v>1014831</v>
      </c>
      <c r="G91" s="107">
        <v>926909</v>
      </c>
      <c r="H91" s="105" t="s">
        <v>59</v>
      </c>
      <c r="I91" s="105" t="s">
        <v>59</v>
      </c>
      <c r="J91" s="108">
        <v>45608</v>
      </c>
    </row>
    <row r="92" spans="1:10" ht="14.4">
      <c r="A92" s="105" t="s">
        <v>61</v>
      </c>
      <c r="B92" s="105" t="s">
        <v>178</v>
      </c>
      <c r="C92" s="105" t="s">
        <v>62</v>
      </c>
      <c r="D92" s="105" t="s">
        <v>63</v>
      </c>
      <c r="E92" s="105" t="s">
        <v>56</v>
      </c>
      <c r="F92" s="106">
        <v>1015119</v>
      </c>
      <c r="G92" s="107">
        <v>734080</v>
      </c>
      <c r="H92" s="105" t="s">
        <v>59</v>
      </c>
      <c r="I92" s="105" t="s">
        <v>59</v>
      </c>
      <c r="J92" s="108">
        <v>45618</v>
      </c>
    </row>
    <row r="93" spans="1:10" ht="14.4">
      <c r="A93" s="105" t="s">
        <v>61</v>
      </c>
      <c r="B93" s="105" t="s">
        <v>178</v>
      </c>
      <c r="C93" s="105" t="s">
        <v>62</v>
      </c>
      <c r="D93" s="105" t="s">
        <v>63</v>
      </c>
      <c r="E93" s="105" t="s">
        <v>86</v>
      </c>
      <c r="F93" s="106">
        <v>1014690</v>
      </c>
      <c r="G93" s="107">
        <v>295000</v>
      </c>
      <c r="H93" s="105" t="s">
        <v>64</v>
      </c>
      <c r="I93" s="105" t="s">
        <v>59</v>
      </c>
      <c r="J93" s="108">
        <v>45602</v>
      </c>
    </row>
    <row r="94" spans="1:10" ht="14.4">
      <c r="A94" s="105" t="s">
        <v>61</v>
      </c>
      <c r="B94" s="105" t="s">
        <v>178</v>
      </c>
      <c r="C94" s="105" t="s">
        <v>62</v>
      </c>
      <c r="D94" s="105" t="s">
        <v>63</v>
      </c>
      <c r="E94" s="105" t="s">
        <v>56</v>
      </c>
      <c r="F94" s="106">
        <v>1015107</v>
      </c>
      <c r="G94" s="107">
        <v>1170000</v>
      </c>
      <c r="H94" s="105" t="s">
        <v>64</v>
      </c>
      <c r="I94" s="105" t="s">
        <v>59</v>
      </c>
      <c r="J94" s="108">
        <v>45617</v>
      </c>
    </row>
    <row r="95" spans="1:10" ht="14.4">
      <c r="A95" s="105" t="s">
        <v>61</v>
      </c>
      <c r="B95" s="105" t="s">
        <v>178</v>
      </c>
      <c r="C95" s="105" t="s">
        <v>67</v>
      </c>
      <c r="D95" s="105" t="s">
        <v>103</v>
      </c>
      <c r="E95" s="105" t="s">
        <v>82</v>
      </c>
      <c r="F95" s="106">
        <v>1015101</v>
      </c>
      <c r="G95" s="107">
        <v>120000</v>
      </c>
      <c r="H95" s="105" t="s">
        <v>64</v>
      </c>
      <c r="I95" s="105" t="s">
        <v>59</v>
      </c>
      <c r="J95" s="108">
        <v>45617</v>
      </c>
    </row>
    <row r="96" spans="1:10" ht="14.4">
      <c r="A96" s="105" t="s">
        <v>61</v>
      </c>
      <c r="B96" s="105" t="s">
        <v>178</v>
      </c>
      <c r="C96" s="105" t="s">
        <v>67</v>
      </c>
      <c r="D96" s="105" t="s">
        <v>103</v>
      </c>
      <c r="E96" s="105" t="s">
        <v>56</v>
      </c>
      <c r="F96" s="106">
        <v>1015076</v>
      </c>
      <c r="G96" s="107">
        <v>567500</v>
      </c>
      <c r="H96" s="105" t="s">
        <v>64</v>
      </c>
      <c r="I96" s="105" t="s">
        <v>59</v>
      </c>
      <c r="J96" s="108">
        <v>45616</v>
      </c>
    </row>
    <row r="97" spans="1:10" ht="14.4">
      <c r="A97" s="105" t="s">
        <v>61</v>
      </c>
      <c r="B97" s="105" t="s">
        <v>178</v>
      </c>
      <c r="C97" s="105" t="s">
        <v>62</v>
      </c>
      <c r="D97" s="105" t="s">
        <v>63</v>
      </c>
      <c r="E97" s="105" t="s">
        <v>56</v>
      </c>
      <c r="F97" s="106">
        <v>1014611</v>
      </c>
      <c r="G97" s="107">
        <v>920000</v>
      </c>
      <c r="H97" s="105" t="s">
        <v>64</v>
      </c>
      <c r="I97" s="105" t="s">
        <v>59</v>
      </c>
      <c r="J97" s="108">
        <v>45600</v>
      </c>
    </row>
    <row r="98" spans="1:10" ht="14.4">
      <c r="A98" s="105" t="s">
        <v>61</v>
      </c>
      <c r="B98" s="105" t="s">
        <v>178</v>
      </c>
      <c r="C98" s="105" t="s">
        <v>67</v>
      </c>
      <c r="D98" s="105" t="s">
        <v>103</v>
      </c>
      <c r="E98" s="105" t="s">
        <v>56</v>
      </c>
      <c r="F98" s="106">
        <v>1014728</v>
      </c>
      <c r="G98" s="107">
        <v>385000</v>
      </c>
      <c r="H98" s="105" t="s">
        <v>64</v>
      </c>
      <c r="I98" s="105" t="s">
        <v>59</v>
      </c>
      <c r="J98" s="108">
        <v>45603</v>
      </c>
    </row>
    <row r="99" spans="1:10" ht="14.4">
      <c r="A99" s="105" t="s">
        <v>61</v>
      </c>
      <c r="B99" s="105" t="s">
        <v>178</v>
      </c>
      <c r="C99" s="105" t="s">
        <v>62</v>
      </c>
      <c r="D99" s="105" t="s">
        <v>63</v>
      </c>
      <c r="E99" s="105" t="s">
        <v>56</v>
      </c>
      <c r="F99" s="106">
        <v>1015074</v>
      </c>
      <c r="G99" s="107">
        <v>497000</v>
      </c>
      <c r="H99" s="105" t="s">
        <v>64</v>
      </c>
      <c r="I99" s="105" t="s">
        <v>59</v>
      </c>
      <c r="J99" s="108">
        <v>45616</v>
      </c>
    </row>
    <row r="100" spans="1:10" ht="14.4">
      <c r="A100" s="105" t="s">
        <v>61</v>
      </c>
      <c r="B100" s="105" t="s">
        <v>178</v>
      </c>
      <c r="C100" s="105" t="s">
        <v>62</v>
      </c>
      <c r="D100" s="105" t="s">
        <v>102</v>
      </c>
      <c r="E100" s="105" t="s">
        <v>56</v>
      </c>
      <c r="F100" s="106">
        <v>1014725</v>
      </c>
      <c r="G100" s="107">
        <v>975000</v>
      </c>
      <c r="H100" s="105" t="s">
        <v>64</v>
      </c>
      <c r="I100" s="105" t="s">
        <v>59</v>
      </c>
      <c r="J100" s="108">
        <v>45603</v>
      </c>
    </row>
    <row r="101" spans="1:10" ht="14.4">
      <c r="A101" s="105" t="s">
        <v>61</v>
      </c>
      <c r="B101" s="105" t="s">
        <v>178</v>
      </c>
      <c r="C101" s="105" t="s">
        <v>67</v>
      </c>
      <c r="D101" s="105" t="s">
        <v>103</v>
      </c>
      <c r="E101" s="105" t="s">
        <v>86</v>
      </c>
      <c r="F101" s="106">
        <v>1014750</v>
      </c>
      <c r="G101" s="107">
        <v>332000</v>
      </c>
      <c r="H101" s="105" t="s">
        <v>64</v>
      </c>
      <c r="I101" s="105" t="s">
        <v>59</v>
      </c>
      <c r="J101" s="108">
        <v>45604</v>
      </c>
    </row>
    <row r="102" spans="1:10" ht="14.4">
      <c r="A102" s="105" t="s">
        <v>61</v>
      </c>
      <c r="B102" s="105" t="s">
        <v>178</v>
      </c>
      <c r="C102" s="105" t="s">
        <v>62</v>
      </c>
      <c r="D102" s="105" t="s">
        <v>63</v>
      </c>
      <c r="E102" s="105" t="s">
        <v>56</v>
      </c>
      <c r="F102" s="106">
        <v>1015212</v>
      </c>
      <c r="G102" s="107">
        <v>398000</v>
      </c>
      <c r="H102" s="105" t="s">
        <v>64</v>
      </c>
      <c r="I102" s="105" t="s">
        <v>59</v>
      </c>
      <c r="J102" s="108">
        <v>45621</v>
      </c>
    </row>
    <row r="103" spans="1:10" ht="14.4">
      <c r="A103" s="105" t="s">
        <v>85</v>
      </c>
      <c r="B103" s="105" t="s">
        <v>179</v>
      </c>
      <c r="C103" s="105" t="s">
        <v>83</v>
      </c>
      <c r="D103" s="105" t="s">
        <v>87</v>
      </c>
      <c r="E103" s="105" t="s">
        <v>56</v>
      </c>
      <c r="F103" s="106">
        <v>1015320</v>
      </c>
      <c r="G103" s="107">
        <v>930000</v>
      </c>
      <c r="H103" s="105" t="s">
        <v>64</v>
      </c>
      <c r="I103" s="105" t="s">
        <v>59</v>
      </c>
      <c r="J103" s="108">
        <v>45623</v>
      </c>
    </row>
    <row r="104" spans="1:10" ht="14.4">
      <c r="A104" s="105" t="s">
        <v>85</v>
      </c>
      <c r="B104" s="105" t="s">
        <v>179</v>
      </c>
      <c r="C104" s="105" t="s">
        <v>83</v>
      </c>
      <c r="D104" s="105" t="s">
        <v>87</v>
      </c>
      <c r="E104" s="105" t="s">
        <v>56</v>
      </c>
      <c r="F104" s="106">
        <v>1015243</v>
      </c>
      <c r="G104" s="107">
        <v>299800</v>
      </c>
      <c r="H104" s="105" t="s">
        <v>64</v>
      </c>
      <c r="I104" s="105" t="s">
        <v>59</v>
      </c>
      <c r="J104" s="108">
        <v>45622</v>
      </c>
    </row>
    <row r="105" spans="1:10" ht="14.4">
      <c r="A105" s="105" t="s">
        <v>85</v>
      </c>
      <c r="B105" s="105" t="s">
        <v>179</v>
      </c>
      <c r="C105" s="105" t="s">
        <v>83</v>
      </c>
      <c r="D105" s="105" t="s">
        <v>87</v>
      </c>
      <c r="E105" s="105" t="s">
        <v>86</v>
      </c>
      <c r="F105" s="106">
        <v>1014952</v>
      </c>
      <c r="G105" s="107">
        <v>330000</v>
      </c>
      <c r="H105" s="105" t="s">
        <v>64</v>
      </c>
      <c r="I105" s="105" t="s">
        <v>59</v>
      </c>
      <c r="J105" s="108">
        <v>45611</v>
      </c>
    </row>
    <row r="106" spans="1:10" ht="14.4">
      <c r="A106" s="105" t="s">
        <v>85</v>
      </c>
      <c r="B106" s="105" t="s">
        <v>179</v>
      </c>
      <c r="C106" s="105" t="s">
        <v>83</v>
      </c>
      <c r="D106" s="105" t="s">
        <v>87</v>
      </c>
      <c r="E106" s="105" t="s">
        <v>56</v>
      </c>
      <c r="F106" s="106">
        <v>1015083</v>
      </c>
      <c r="G106" s="107">
        <v>1800000</v>
      </c>
      <c r="H106" s="105" t="s">
        <v>64</v>
      </c>
      <c r="I106" s="105" t="s">
        <v>59</v>
      </c>
      <c r="J106" s="108">
        <v>45616</v>
      </c>
    </row>
    <row r="107" spans="1:10" ht="14.4">
      <c r="A107" s="105" t="s">
        <v>85</v>
      </c>
      <c r="B107" s="105" t="s">
        <v>179</v>
      </c>
      <c r="C107" s="105" t="s">
        <v>83</v>
      </c>
      <c r="D107" s="105" t="s">
        <v>87</v>
      </c>
      <c r="E107" s="105" t="s">
        <v>82</v>
      </c>
      <c r="F107" s="106">
        <v>1015293</v>
      </c>
      <c r="G107" s="107">
        <v>225000</v>
      </c>
      <c r="H107" s="105" t="s">
        <v>64</v>
      </c>
      <c r="I107" s="105" t="s">
        <v>59</v>
      </c>
      <c r="J107" s="108">
        <v>45622</v>
      </c>
    </row>
    <row r="108" spans="1:10" ht="14.4">
      <c r="A108" s="105" t="s">
        <v>85</v>
      </c>
      <c r="B108" s="105" t="s">
        <v>179</v>
      </c>
      <c r="C108" s="105" t="s">
        <v>83</v>
      </c>
      <c r="D108" s="105" t="s">
        <v>87</v>
      </c>
      <c r="E108" s="105" t="s">
        <v>56</v>
      </c>
      <c r="F108" s="106">
        <v>1014608</v>
      </c>
      <c r="G108" s="107">
        <v>375000</v>
      </c>
      <c r="H108" s="105" t="s">
        <v>64</v>
      </c>
      <c r="I108" s="105" t="s">
        <v>59</v>
      </c>
      <c r="J108" s="108">
        <v>45600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28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85" t="s">
        <v>0</v>
      </c>
      <c r="B1" s="85" t="s">
        <v>35</v>
      </c>
      <c r="C1" s="85" t="s">
        <v>1</v>
      </c>
      <c r="D1" s="85" t="s">
        <v>34</v>
      </c>
      <c r="E1" s="85" t="s">
        <v>32</v>
      </c>
      <c r="F1" s="85" t="s">
        <v>36</v>
      </c>
      <c r="G1" s="85" t="s">
        <v>33</v>
      </c>
      <c r="H1" s="85" t="s">
        <v>39</v>
      </c>
      <c r="L1">
        <v>28</v>
      </c>
    </row>
    <row r="2" spans="1:12" ht="14.4">
      <c r="A2" s="109" t="s">
        <v>95</v>
      </c>
      <c r="B2" s="109" t="s">
        <v>172</v>
      </c>
      <c r="C2" s="109" t="s">
        <v>123</v>
      </c>
      <c r="D2" s="109" t="s">
        <v>122</v>
      </c>
      <c r="E2" s="110">
        <v>1015162</v>
      </c>
      <c r="F2" s="111">
        <v>159950</v>
      </c>
      <c r="G2" s="112">
        <v>45618</v>
      </c>
      <c r="H2" s="109" t="s">
        <v>124</v>
      </c>
    </row>
    <row r="3" spans="1:12" ht="28.8">
      <c r="A3" s="109" t="s">
        <v>95</v>
      </c>
      <c r="B3" s="109" t="s">
        <v>172</v>
      </c>
      <c r="C3" s="109" t="s">
        <v>120</v>
      </c>
      <c r="D3" s="109" t="s">
        <v>119</v>
      </c>
      <c r="E3" s="110">
        <v>1015061</v>
      </c>
      <c r="F3" s="111">
        <v>376983</v>
      </c>
      <c r="G3" s="112">
        <v>45616</v>
      </c>
      <c r="H3" s="109" t="s">
        <v>121</v>
      </c>
    </row>
    <row r="4" spans="1:12" ht="14.4">
      <c r="A4" s="109" t="s">
        <v>55</v>
      </c>
      <c r="B4" s="109" t="s">
        <v>173</v>
      </c>
      <c r="C4" s="109" t="s">
        <v>125</v>
      </c>
      <c r="D4" s="109" t="s">
        <v>90</v>
      </c>
      <c r="E4" s="110">
        <v>1014590</v>
      </c>
      <c r="F4" s="111">
        <v>1820000</v>
      </c>
      <c r="G4" s="112">
        <v>45597</v>
      </c>
      <c r="H4" s="109" t="s">
        <v>126</v>
      </c>
    </row>
    <row r="5" spans="1:12" ht="28.8">
      <c r="A5" s="109" t="s">
        <v>55</v>
      </c>
      <c r="B5" s="109" t="s">
        <v>173</v>
      </c>
      <c r="C5" s="109" t="s">
        <v>123</v>
      </c>
      <c r="D5" s="109" t="s">
        <v>127</v>
      </c>
      <c r="E5" s="110">
        <v>1014768</v>
      </c>
      <c r="F5" s="111">
        <v>2720000</v>
      </c>
      <c r="G5" s="112">
        <v>45604</v>
      </c>
      <c r="H5" s="109" t="s">
        <v>128</v>
      </c>
    </row>
    <row r="6" spans="1:12" ht="14.4">
      <c r="A6" s="109" t="s">
        <v>55</v>
      </c>
      <c r="B6" s="109" t="s">
        <v>173</v>
      </c>
      <c r="C6" s="109" t="s">
        <v>130</v>
      </c>
      <c r="D6" s="109" t="s">
        <v>129</v>
      </c>
      <c r="E6" s="110">
        <v>1014896</v>
      </c>
      <c r="F6" s="111">
        <v>375000</v>
      </c>
      <c r="G6" s="112">
        <v>45610</v>
      </c>
      <c r="H6" s="109" t="s">
        <v>131</v>
      </c>
    </row>
    <row r="7" spans="1:12" ht="14.4">
      <c r="A7" s="109" t="s">
        <v>55</v>
      </c>
      <c r="B7" s="109" t="s">
        <v>173</v>
      </c>
      <c r="C7" s="109" t="s">
        <v>130</v>
      </c>
      <c r="D7" s="109" t="s">
        <v>132</v>
      </c>
      <c r="E7" s="110">
        <v>1015297</v>
      </c>
      <c r="F7" s="111">
        <v>87500</v>
      </c>
      <c r="G7" s="112">
        <v>45623</v>
      </c>
      <c r="H7" s="109" t="s">
        <v>133</v>
      </c>
    </row>
    <row r="8" spans="1:12" ht="14.4">
      <c r="A8" s="109" t="s">
        <v>55</v>
      </c>
      <c r="B8" s="109" t="s">
        <v>173</v>
      </c>
      <c r="C8" s="109" t="s">
        <v>135</v>
      </c>
      <c r="D8" s="109" t="s">
        <v>134</v>
      </c>
      <c r="E8" s="110">
        <v>1015259</v>
      </c>
      <c r="F8" s="111">
        <v>3442500</v>
      </c>
      <c r="G8" s="112">
        <v>45622</v>
      </c>
      <c r="H8" s="109" t="s">
        <v>136</v>
      </c>
    </row>
    <row r="9" spans="1:12" ht="14.4">
      <c r="A9" s="109" t="s">
        <v>65</v>
      </c>
      <c r="B9" s="109" t="s">
        <v>174</v>
      </c>
      <c r="C9" s="109" t="s">
        <v>142</v>
      </c>
      <c r="D9" s="109" t="s">
        <v>149</v>
      </c>
      <c r="E9" s="110">
        <v>1014888</v>
      </c>
      <c r="F9" s="111">
        <v>410000</v>
      </c>
      <c r="G9" s="112">
        <v>45610</v>
      </c>
      <c r="H9" s="109" t="s">
        <v>150</v>
      </c>
    </row>
    <row r="10" spans="1:12" ht="14.4">
      <c r="A10" s="109" t="s">
        <v>65</v>
      </c>
      <c r="B10" s="109" t="s">
        <v>174</v>
      </c>
      <c r="C10" s="109" t="s">
        <v>130</v>
      </c>
      <c r="D10" s="109" t="s">
        <v>137</v>
      </c>
      <c r="E10" s="110">
        <v>1014615</v>
      </c>
      <c r="F10" s="111">
        <v>399000</v>
      </c>
      <c r="G10" s="112">
        <v>45600</v>
      </c>
      <c r="H10" s="109" t="s">
        <v>138</v>
      </c>
    </row>
    <row r="11" spans="1:12" ht="14.4">
      <c r="A11" s="109" t="s">
        <v>65</v>
      </c>
      <c r="B11" s="109" t="s">
        <v>174</v>
      </c>
      <c r="C11" s="109" t="s">
        <v>130</v>
      </c>
      <c r="D11" s="109" t="s">
        <v>139</v>
      </c>
      <c r="E11" s="110">
        <v>1014838</v>
      </c>
      <c r="F11" s="111">
        <v>45000</v>
      </c>
      <c r="G11" s="112">
        <v>45609</v>
      </c>
      <c r="H11" s="109" t="s">
        <v>133</v>
      </c>
    </row>
    <row r="12" spans="1:12" ht="14.4">
      <c r="A12" s="109" t="s">
        <v>65</v>
      </c>
      <c r="B12" s="109" t="s">
        <v>174</v>
      </c>
      <c r="C12" s="109" t="s">
        <v>130</v>
      </c>
      <c r="D12" s="109" t="s">
        <v>140</v>
      </c>
      <c r="E12" s="110">
        <v>1015295</v>
      </c>
      <c r="F12" s="111">
        <v>600000</v>
      </c>
      <c r="G12" s="112">
        <v>45623</v>
      </c>
      <c r="H12" s="109" t="s">
        <v>133</v>
      </c>
    </row>
    <row r="13" spans="1:12" ht="14.4">
      <c r="A13" s="109" t="s">
        <v>65</v>
      </c>
      <c r="B13" s="109" t="s">
        <v>174</v>
      </c>
      <c r="C13" s="109" t="s">
        <v>142</v>
      </c>
      <c r="D13" s="109" t="s">
        <v>141</v>
      </c>
      <c r="E13" s="110">
        <v>1014596</v>
      </c>
      <c r="F13" s="111">
        <v>384000</v>
      </c>
      <c r="G13" s="112">
        <v>45600</v>
      </c>
      <c r="H13" s="109" t="s">
        <v>143</v>
      </c>
    </row>
    <row r="14" spans="1:12" ht="28.8">
      <c r="A14" s="109" t="s">
        <v>65</v>
      </c>
      <c r="B14" s="109" t="s">
        <v>174</v>
      </c>
      <c r="C14" s="109" t="s">
        <v>125</v>
      </c>
      <c r="D14" s="109" t="s">
        <v>144</v>
      </c>
      <c r="E14" s="110">
        <v>1015322</v>
      </c>
      <c r="F14" s="111">
        <v>2686681</v>
      </c>
      <c r="G14" s="112">
        <v>45623</v>
      </c>
      <c r="H14" s="109" t="s">
        <v>145</v>
      </c>
    </row>
    <row r="15" spans="1:12" ht="14.4">
      <c r="A15" s="109" t="s">
        <v>65</v>
      </c>
      <c r="B15" s="109" t="s">
        <v>174</v>
      </c>
      <c r="C15" s="109" t="s">
        <v>147</v>
      </c>
      <c r="D15" s="109" t="s">
        <v>146</v>
      </c>
      <c r="E15" s="110">
        <v>1014598</v>
      </c>
      <c r="F15" s="111">
        <v>1116700</v>
      </c>
      <c r="G15" s="112">
        <v>45600</v>
      </c>
      <c r="H15" s="109" t="s">
        <v>148</v>
      </c>
    </row>
    <row r="16" spans="1:12" ht="14.4">
      <c r="A16" s="109" t="s">
        <v>71</v>
      </c>
      <c r="B16" s="109" t="s">
        <v>176</v>
      </c>
      <c r="C16" s="109" t="s">
        <v>123</v>
      </c>
      <c r="D16" s="109" t="s">
        <v>151</v>
      </c>
      <c r="E16" s="110">
        <v>1015171</v>
      </c>
      <c r="F16" s="111">
        <v>900000</v>
      </c>
      <c r="G16" s="112">
        <v>45618</v>
      </c>
      <c r="H16" s="109" t="s">
        <v>152</v>
      </c>
    </row>
    <row r="17" spans="1:8" ht="14.4">
      <c r="A17" s="109" t="s">
        <v>93</v>
      </c>
      <c r="B17" s="109" t="s">
        <v>177</v>
      </c>
      <c r="C17" s="109" t="s">
        <v>147</v>
      </c>
      <c r="D17" s="109" t="s">
        <v>153</v>
      </c>
      <c r="E17" s="110">
        <v>1014547</v>
      </c>
      <c r="F17" s="111">
        <v>130000</v>
      </c>
      <c r="G17" s="112">
        <v>45597</v>
      </c>
      <c r="H17" s="109" t="s">
        <v>154</v>
      </c>
    </row>
    <row r="18" spans="1:8" ht="14.4">
      <c r="A18" s="109" t="s">
        <v>61</v>
      </c>
      <c r="B18" s="109" t="s">
        <v>178</v>
      </c>
      <c r="C18" s="109" t="s">
        <v>130</v>
      </c>
      <c r="D18" s="109" t="s">
        <v>155</v>
      </c>
      <c r="E18" s="110">
        <v>1014857</v>
      </c>
      <c r="F18" s="111">
        <v>62500</v>
      </c>
      <c r="G18" s="112">
        <v>45609</v>
      </c>
      <c r="H18" s="109" t="s">
        <v>156</v>
      </c>
    </row>
    <row r="19" spans="1:8" ht="14.4">
      <c r="A19" s="109" t="s">
        <v>61</v>
      </c>
      <c r="B19" s="109" t="s">
        <v>178</v>
      </c>
      <c r="C19" s="109" t="s">
        <v>147</v>
      </c>
      <c r="D19" s="109" t="s">
        <v>157</v>
      </c>
      <c r="E19" s="110">
        <v>1014575</v>
      </c>
      <c r="F19" s="111">
        <v>100000</v>
      </c>
      <c r="G19" s="112">
        <v>45597</v>
      </c>
      <c r="H19" s="109" t="s">
        <v>158</v>
      </c>
    </row>
    <row r="20" spans="1:8" ht="14.4">
      <c r="A20" s="109" t="s">
        <v>61</v>
      </c>
      <c r="B20" s="109" t="s">
        <v>178</v>
      </c>
      <c r="C20" s="109" t="s">
        <v>130</v>
      </c>
      <c r="D20" s="109" t="s">
        <v>159</v>
      </c>
      <c r="E20" s="110">
        <v>1014609</v>
      </c>
      <c r="F20" s="111">
        <v>744300</v>
      </c>
      <c r="G20" s="112">
        <v>45600</v>
      </c>
      <c r="H20" s="109" t="s">
        <v>160</v>
      </c>
    </row>
    <row r="21" spans="1:8" ht="14.4">
      <c r="A21" s="109" t="s">
        <v>61</v>
      </c>
      <c r="B21" s="109" t="s">
        <v>178</v>
      </c>
      <c r="C21" s="109" t="s">
        <v>142</v>
      </c>
      <c r="D21" s="109" t="s">
        <v>161</v>
      </c>
      <c r="E21" s="110">
        <v>1015271</v>
      </c>
      <c r="F21" s="111">
        <v>464850</v>
      </c>
      <c r="G21" s="112">
        <v>45622</v>
      </c>
      <c r="H21" s="109" t="s">
        <v>133</v>
      </c>
    </row>
    <row r="22" spans="1:8" ht="14.4">
      <c r="A22" s="109" t="s">
        <v>61</v>
      </c>
      <c r="B22" s="109" t="s">
        <v>178</v>
      </c>
      <c r="C22" s="109" t="s">
        <v>120</v>
      </c>
      <c r="D22" s="109" t="s">
        <v>162</v>
      </c>
      <c r="E22" s="110">
        <v>1014815</v>
      </c>
      <c r="F22" s="111">
        <v>667500</v>
      </c>
      <c r="G22" s="112">
        <v>45608</v>
      </c>
      <c r="H22" s="109" t="s">
        <v>163</v>
      </c>
    </row>
    <row r="23" spans="1:8" ht="14.4">
      <c r="A23" s="109" t="s">
        <v>61</v>
      </c>
      <c r="B23" s="109" t="s">
        <v>178</v>
      </c>
      <c r="C23" s="109" t="s">
        <v>125</v>
      </c>
      <c r="D23" s="109" t="s">
        <v>164</v>
      </c>
      <c r="E23" s="110">
        <v>1015138</v>
      </c>
      <c r="F23" s="111">
        <v>2000000</v>
      </c>
      <c r="G23" s="112">
        <v>45618</v>
      </c>
      <c r="H23" s="109" t="s">
        <v>148</v>
      </c>
    </row>
    <row r="24" spans="1:8" ht="14.4">
      <c r="A24" s="109" t="s">
        <v>61</v>
      </c>
      <c r="B24" s="109" t="s">
        <v>178</v>
      </c>
      <c r="C24" s="109" t="s">
        <v>142</v>
      </c>
      <c r="D24" s="109" t="s">
        <v>165</v>
      </c>
      <c r="E24" s="110">
        <v>1014502</v>
      </c>
      <c r="F24" s="111">
        <v>779176</v>
      </c>
      <c r="G24" s="112">
        <v>45597</v>
      </c>
      <c r="H24" s="109" t="s">
        <v>166</v>
      </c>
    </row>
    <row r="25" spans="1:8" ht="14.4">
      <c r="A25" s="109" t="s">
        <v>61</v>
      </c>
      <c r="B25" s="109" t="s">
        <v>178</v>
      </c>
      <c r="C25" s="109" t="s">
        <v>130</v>
      </c>
      <c r="D25" s="109" t="s">
        <v>167</v>
      </c>
      <c r="E25" s="110">
        <v>1015296</v>
      </c>
      <c r="F25" s="111">
        <v>215000</v>
      </c>
      <c r="G25" s="112">
        <v>45623</v>
      </c>
      <c r="H25" s="109" t="s">
        <v>168</v>
      </c>
    </row>
    <row r="26" spans="1:8" ht="14.4">
      <c r="A26" s="109" t="s">
        <v>85</v>
      </c>
      <c r="B26" s="109" t="s">
        <v>179</v>
      </c>
      <c r="C26" s="109" t="s">
        <v>123</v>
      </c>
      <c r="D26" s="109" t="s">
        <v>170</v>
      </c>
      <c r="E26" s="110">
        <v>1014738</v>
      </c>
      <c r="F26" s="111">
        <v>400000</v>
      </c>
      <c r="G26" s="112">
        <v>45603</v>
      </c>
      <c r="H26" s="109" t="s">
        <v>171</v>
      </c>
    </row>
    <row r="27" spans="1:8" ht="14.4">
      <c r="A27" s="109" t="s">
        <v>85</v>
      </c>
      <c r="B27" s="109" t="s">
        <v>179</v>
      </c>
      <c r="C27" s="109" t="s">
        <v>125</v>
      </c>
      <c r="D27" s="109" t="s">
        <v>118</v>
      </c>
      <c r="E27" s="110">
        <v>1015294</v>
      </c>
      <c r="F27" s="111">
        <v>656250</v>
      </c>
      <c r="G27" s="112">
        <v>45622</v>
      </c>
      <c r="H27" s="109" t="s">
        <v>169</v>
      </c>
    </row>
    <row r="28" spans="1:8" ht="14.4">
      <c r="A28" s="109" t="s">
        <v>85</v>
      </c>
      <c r="B28" s="109" t="s">
        <v>179</v>
      </c>
      <c r="C28" s="109" t="s">
        <v>125</v>
      </c>
      <c r="D28" s="109" t="s">
        <v>115</v>
      </c>
      <c r="E28" s="110">
        <v>1015244</v>
      </c>
      <c r="F28" s="111">
        <v>900000</v>
      </c>
      <c r="G28" s="112">
        <v>45622</v>
      </c>
      <c r="H28" s="109" t="s">
        <v>169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135"/>
  <sheetViews>
    <sheetView workbookViewId="0">
      <pane ySplit="1" topLeftCell="A2" activePane="bottomLeft" state="frozen"/>
      <selection pane="bottomLeft" activeCell="G20" sqref="G20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86" t="s">
        <v>0</v>
      </c>
      <c r="B1" s="87" t="s">
        <v>35</v>
      </c>
      <c r="C1" s="87" t="s">
        <v>36</v>
      </c>
      <c r="D1" s="87" t="s">
        <v>33</v>
      </c>
      <c r="E1" s="88" t="s">
        <v>41</v>
      </c>
      <c r="L1">
        <v>135</v>
      </c>
    </row>
    <row r="2" spans="1:12" ht="12.75" customHeight="1">
      <c r="A2" s="113" t="s">
        <v>95</v>
      </c>
      <c r="B2" s="113" t="s">
        <v>172</v>
      </c>
      <c r="C2" s="114">
        <v>540000</v>
      </c>
      <c r="D2" s="115">
        <v>45600</v>
      </c>
      <c r="E2" s="113" t="s">
        <v>180</v>
      </c>
    </row>
    <row r="3" spans="1:12" ht="12.75" customHeight="1">
      <c r="A3" s="113" t="s">
        <v>95</v>
      </c>
      <c r="B3" s="113" t="s">
        <v>172</v>
      </c>
      <c r="C3" s="114">
        <v>750000</v>
      </c>
      <c r="D3" s="115">
        <v>45604</v>
      </c>
      <c r="E3" s="113" t="s">
        <v>180</v>
      </c>
    </row>
    <row r="4" spans="1:12" ht="12.75" customHeight="1">
      <c r="A4" s="113" t="s">
        <v>95</v>
      </c>
      <c r="B4" s="113" t="s">
        <v>172</v>
      </c>
      <c r="C4" s="114">
        <v>434000</v>
      </c>
      <c r="D4" s="115">
        <v>45614</v>
      </c>
      <c r="E4" s="113" t="s">
        <v>180</v>
      </c>
    </row>
    <row r="5" spans="1:12" ht="12.75" customHeight="1">
      <c r="A5" s="113" t="s">
        <v>95</v>
      </c>
      <c r="B5" s="113" t="s">
        <v>172</v>
      </c>
      <c r="C5" s="114">
        <v>1925000</v>
      </c>
      <c r="D5" s="115">
        <v>45614</v>
      </c>
      <c r="E5" s="113" t="s">
        <v>180</v>
      </c>
    </row>
    <row r="6" spans="1:12" ht="12.75" customHeight="1">
      <c r="A6" s="113" t="s">
        <v>95</v>
      </c>
      <c r="B6" s="113" t="s">
        <v>172</v>
      </c>
      <c r="C6" s="114">
        <v>376983</v>
      </c>
      <c r="D6" s="115">
        <v>45616</v>
      </c>
      <c r="E6" s="113" t="s">
        <v>181</v>
      </c>
    </row>
    <row r="7" spans="1:12" ht="12.75" customHeight="1">
      <c r="A7" s="113" t="s">
        <v>95</v>
      </c>
      <c r="B7" s="113" t="s">
        <v>172</v>
      </c>
      <c r="C7" s="114">
        <v>625000</v>
      </c>
      <c r="D7" s="115">
        <v>45603</v>
      </c>
      <c r="E7" s="113" t="s">
        <v>180</v>
      </c>
    </row>
    <row r="8" spans="1:12" ht="12.75" customHeight="1">
      <c r="A8" s="113" t="s">
        <v>95</v>
      </c>
      <c r="B8" s="113" t="s">
        <v>172</v>
      </c>
      <c r="C8" s="114">
        <v>159950</v>
      </c>
      <c r="D8" s="115">
        <v>45618</v>
      </c>
      <c r="E8" s="113" t="s">
        <v>181</v>
      </c>
    </row>
    <row r="9" spans="1:12" ht="12.75" customHeight="1">
      <c r="A9" s="113" t="s">
        <v>55</v>
      </c>
      <c r="B9" s="113" t="s">
        <v>173</v>
      </c>
      <c r="C9" s="114">
        <v>658022</v>
      </c>
      <c r="D9" s="115">
        <v>45604</v>
      </c>
      <c r="E9" s="113" t="s">
        <v>182</v>
      </c>
    </row>
    <row r="10" spans="1:12" ht="12.75" customHeight="1">
      <c r="A10" s="113" t="s">
        <v>55</v>
      </c>
      <c r="B10" s="113" t="s">
        <v>173</v>
      </c>
      <c r="C10" s="114">
        <v>3442500</v>
      </c>
      <c r="D10" s="115">
        <v>45622</v>
      </c>
      <c r="E10" s="113" t="s">
        <v>181</v>
      </c>
    </row>
    <row r="11" spans="1:12" ht="12.75" customHeight="1">
      <c r="A11" s="113" t="s">
        <v>55</v>
      </c>
      <c r="B11" s="113" t="s">
        <v>173</v>
      </c>
      <c r="C11" s="114">
        <v>540140</v>
      </c>
      <c r="D11" s="115">
        <v>45597</v>
      </c>
      <c r="E11" s="113" t="s">
        <v>180</v>
      </c>
    </row>
    <row r="12" spans="1:12" ht="12.75" customHeight="1">
      <c r="A12" s="113" t="s">
        <v>55</v>
      </c>
      <c r="B12" s="113" t="s">
        <v>173</v>
      </c>
      <c r="C12" s="114">
        <v>4619400</v>
      </c>
      <c r="D12" s="115">
        <v>45611</v>
      </c>
      <c r="E12" s="113" t="s">
        <v>182</v>
      </c>
    </row>
    <row r="13" spans="1:12" ht="14.4">
      <c r="A13" s="113" t="s">
        <v>55</v>
      </c>
      <c r="B13" s="113" t="s">
        <v>173</v>
      </c>
      <c r="C13" s="114">
        <v>4676325</v>
      </c>
      <c r="D13" s="115">
        <v>45610</v>
      </c>
      <c r="E13" s="113" t="s">
        <v>182</v>
      </c>
    </row>
    <row r="14" spans="1:12" ht="14.4">
      <c r="A14" s="113" t="s">
        <v>55</v>
      </c>
      <c r="B14" s="113" t="s">
        <v>173</v>
      </c>
      <c r="C14" s="114">
        <v>4850000</v>
      </c>
      <c r="D14" s="115">
        <v>45611</v>
      </c>
      <c r="E14" s="113" t="s">
        <v>182</v>
      </c>
    </row>
    <row r="15" spans="1:12" ht="14.4">
      <c r="A15" s="113" t="s">
        <v>55</v>
      </c>
      <c r="B15" s="113" t="s">
        <v>173</v>
      </c>
      <c r="C15" s="114">
        <v>325000</v>
      </c>
      <c r="D15" s="115">
        <v>45611</v>
      </c>
      <c r="E15" s="113" t="s">
        <v>180</v>
      </c>
    </row>
    <row r="16" spans="1:12" ht="14.4">
      <c r="A16" s="113" t="s">
        <v>55</v>
      </c>
      <c r="B16" s="113" t="s">
        <v>173</v>
      </c>
      <c r="C16" s="114">
        <v>550000</v>
      </c>
      <c r="D16" s="115">
        <v>45623</v>
      </c>
      <c r="E16" s="113" t="s">
        <v>180</v>
      </c>
    </row>
    <row r="17" spans="1:5" ht="14.4">
      <c r="A17" s="113" t="s">
        <v>55</v>
      </c>
      <c r="B17" s="113" t="s">
        <v>173</v>
      </c>
      <c r="C17" s="114">
        <v>2500000</v>
      </c>
      <c r="D17" s="115">
        <v>45622</v>
      </c>
      <c r="E17" s="113" t="s">
        <v>180</v>
      </c>
    </row>
    <row r="18" spans="1:5" ht="14.4">
      <c r="A18" s="113" t="s">
        <v>55</v>
      </c>
      <c r="B18" s="113" t="s">
        <v>173</v>
      </c>
      <c r="C18" s="114">
        <v>732377</v>
      </c>
      <c r="D18" s="115">
        <v>45623</v>
      </c>
      <c r="E18" s="113" t="s">
        <v>182</v>
      </c>
    </row>
    <row r="19" spans="1:5" ht="14.4">
      <c r="A19" s="113" t="s">
        <v>55</v>
      </c>
      <c r="B19" s="113" t="s">
        <v>173</v>
      </c>
      <c r="C19" s="114">
        <v>4200000</v>
      </c>
      <c r="D19" s="115">
        <v>45623</v>
      </c>
      <c r="E19" s="113" t="s">
        <v>180</v>
      </c>
    </row>
    <row r="20" spans="1:5" ht="14.4">
      <c r="A20" s="113" t="s">
        <v>55</v>
      </c>
      <c r="B20" s="113" t="s">
        <v>173</v>
      </c>
      <c r="C20" s="114">
        <v>400000</v>
      </c>
      <c r="D20" s="115">
        <v>45611</v>
      </c>
      <c r="E20" s="113" t="s">
        <v>180</v>
      </c>
    </row>
    <row r="21" spans="1:5" ht="14.4">
      <c r="A21" s="113" t="s">
        <v>55</v>
      </c>
      <c r="B21" s="113" t="s">
        <v>173</v>
      </c>
      <c r="C21" s="114">
        <v>450000</v>
      </c>
      <c r="D21" s="115">
        <v>45597</v>
      </c>
      <c r="E21" s="113" t="s">
        <v>180</v>
      </c>
    </row>
    <row r="22" spans="1:5" ht="14.4">
      <c r="A22" s="113" t="s">
        <v>55</v>
      </c>
      <c r="B22" s="113" t="s">
        <v>173</v>
      </c>
      <c r="C22" s="114">
        <v>1820000</v>
      </c>
      <c r="D22" s="115">
        <v>45597</v>
      </c>
      <c r="E22" s="113" t="s">
        <v>181</v>
      </c>
    </row>
    <row r="23" spans="1:5" ht="14.4">
      <c r="A23" s="113" t="s">
        <v>55</v>
      </c>
      <c r="B23" s="113" t="s">
        <v>173</v>
      </c>
      <c r="C23" s="114">
        <v>87500</v>
      </c>
      <c r="D23" s="115">
        <v>45623</v>
      </c>
      <c r="E23" s="113" t="s">
        <v>181</v>
      </c>
    </row>
    <row r="24" spans="1:5" ht="14.4">
      <c r="A24" s="113" t="s">
        <v>55</v>
      </c>
      <c r="B24" s="113" t="s">
        <v>173</v>
      </c>
      <c r="C24" s="114">
        <v>545000</v>
      </c>
      <c r="D24" s="115">
        <v>45600</v>
      </c>
      <c r="E24" s="113" t="s">
        <v>180</v>
      </c>
    </row>
    <row r="25" spans="1:5" ht="14.4">
      <c r="A25" s="113" t="s">
        <v>55</v>
      </c>
      <c r="B25" s="113" t="s">
        <v>173</v>
      </c>
      <c r="C25" s="114">
        <v>2720000</v>
      </c>
      <c r="D25" s="115">
        <v>45604</v>
      </c>
      <c r="E25" s="113" t="s">
        <v>181</v>
      </c>
    </row>
    <row r="26" spans="1:5" ht="14.4">
      <c r="A26" s="113" t="s">
        <v>55</v>
      </c>
      <c r="B26" s="113" t="s">
        <v>173</v>
      </c>
      <c r="C26" s="114">
        <v>461479</v>
      </c>
      <c r="D26" s="115">
        <v>45614</v>
      </c>
      <c r="E26" s="113" t="s">
        <v>180</v>
      </c>
    </row>
    <row r="27" spans="1:5" ht="14.4">
      <c r="A27" s="113" t="s">
        <v>55</v>
      </c>
      <c r="B27" s="113" t="s">
        <v>173</v>
      </c>
      <c r="C27" s="114">
        <v>520000</v>
      </c>
      <c r="D27" s="115">
        <v>45618</v>
      </c>
      <c r="E27" s="113" t="s">
        <v>180</v>
      </c>
    </row>
    <row r="28" spans="1:5" ht="14.4">
      <c r="A28" s="113" t="s">
        <v>55</v>
      </c>
      <c r="B28" s="113" t="s">
        <v>173</v>
      </c>
      <c r="C28" s="114">
        <v>3100000</v>
      </c>
      <c r="D28" s="115">
        <v>45602</v>
      </c>
      <c r="E28" s="113" t="s">
        <v>180</v>
      </c>
    </row>
    <row r="29" spans="1:5" ht="14.4">
      <c r="A29" s="113" t="s">
        <v>55</v>
      </c>
      <c r="B29" s="113" t="s">
        <v>173</v>
      </c>
      <c r="C29" s="114">
        <v>375000</v>
      </c>
      <c r="D29" s="115">
        <v>45610</v>
      </c>
      <c r="E29" s="113" t="s">
        <v>181</v>
      </c>
    </row>
    <row r="30" spans="1:5" ht="14.4">
      <c r="A30" s="113" t="s">
        <v>65</v>
      </c>
      <c r="B30" s="113" t="s">
        <v>174</v>
      </c>
      <c r="C30" s="114">
        <v>475000</v>
      </c>
      <c r="D30" s="115">
        <v>45600</v>
      </c>
      <c r="E30" s="113" t="s">
        <v>180</v>
      </c>
    </row>
    <row r="31" spans="1:5" ht="14.4">
      <c r="A31" s="113" t="s">
        <v>65</v>
      </c>
      <c r="B31" s="113" t="s">
        <v>174</v>
      </c>
      <c r="C31" s="114">
        <v>16025000</v>
      </c>
      <c r="D31" s="115">
        <v>45597</v>
      </c>
      <c r="E31" s="113" t="s">
        <v>180</v>
      </c>
    </row>
    <row r="32" spans="1:5" ht="14.4">
      <c r="A32" s="113" t="s">
        <v>65</v>
      </c>
      <c r="B32" s="113" t="s">
        <v>174</v>
      </c>
      <c r="C32" s="114">
        <v>470000</v>
      </c>
      <c r="D32" s="115">
        <v>45622</v>
      </c>
      <c r="E32" s="113" t="s">
        <v>182</v>
      </c>
    </row>
    <row r="33" spans="1:5" ht="14.4">
      <c r="A33" s="113" t="s">
        <v>65</v>
      </c>
      <c r="B33" s="113" t="s">
        <v>174</v>
      </c>
      <c r="C33" s="114">
        <v>399990</v>
      </c>
      <c r="D33" s="115">
        <v>45615</v>
      </c>
      <c r="E33" s="113" t="s">
        <v>182</v>
      </c>
    </row>
    <row r="34" spans="1:5" ht="14.4">
      <c r="A34" s="113" t="s">
        <v>65</v>
      </c>
      <c r="B34" s="113" t="s">
        <v>174</v>
      </c>
      <c r="C34" s="114">
        <v>614900</v>
      </c>
      <c r="D34" s="115">
        <v>45603</v>
      </c>
      <c r="E34" s="113" t="s">
        <v>180</v>
      </c>
    </row>
    <row r="35" spans="1:5" ht="14.4">
      <c r="A35" s="113" t="s">
        <v>65</v>
      </c>
      <c r="B35" s="113" t="s">
        <v>174</v>
      </c>
      <c r="C35" s="114">
        <v>1116700</v>
      </c>
      <c r="D35" s="115">
        <v>45600</v>
      </c>
      <c r="E35" s="113" t="s">
        <v>181</v>
      </c>
    </row>
    <row r="36" spans="1:5" ht="14.4">
      <c r="A36" s="113" t="s">
        <v>65</v>
      </c>
      <c r="B36" s="113" t="s">
        <v>174</v>
      </c>
      <c r="C36" s="114">
        <v>1580000</v>
      </c>
      <c r="D36" s="115">
        <v>45600</v>
      </c>
      <c r="E36" s="113" t="s">
        <v>180</v>
      </c>
    </row>
    <row r="37" spans="1:5" ht="14.4">
      <c r="A37" s="113" t="s">
        <v>65</v>
      </c>
      <c r="B37" s="113" t="s">
        <v>174</v>
      </c>
      <c r="C37" s="114">
        <v>489000</v>
      </c>
      <c r="D37" s="115">
        <v>45611</v>
      </c>
      <c r="E37" s="113" t="s">
        <v>180</v>
      </c>
    </row>
    <row r="38" spans="1:5" ht="14.4">
      <c r="A38" s="113" t="s">
        <v>65</v>
      </c>
      <c r="B38" s="113" t="s">
        <v>174</v>
      </c>
      <c r="C38" s="114">
        <v>399000</v>
      </c>
      <c r="D38" s="115">
        <v>45600</v>
      </c>
      <c r="E38" s="113" t="s">
        <v>181</v>
      </c>
    </row>
    <row r="39" spans="1:5" ht="14.4">
      <c r="A39" s="113" t="s">
        <v>65</v>
      </c>
      <c r="B39" s="113" t="s">
        <v>174</v>
      </c>
      <c r="C39" s="114">
        <v>616184</v>
      </c>
      <c r="D39" s="115">
        <v>45600</v>
      </c>
      <c r="E39" s="113" t="s">
        <v>182</v>
      </c>
    </row>
    <row r="40" spans="1:5" ht="14.4">
      <c r="A40" s="113" t="s">
        <v>65</v>
      </c>
      <c r="B40" s="113" t="s">
        <v>174</v>
      </c>
      <c r="C40" s="114">
        <v>1150000</v>
      </c>
      <c r="D40" s="115">
        <v>45601</v>
      </c>
      <c r="E40" s="113" t="s">
        <v>180</v>
      </c>
    </row>
    <row r="41" spans="1:5" ht="14.4">
      <c r="A41" s="113" t="s">
        <v>65</v>
      </c>
      <c r="B41" s="113" t="s">
        <v>174</v>
      </c>
      <c r="C41" s="114">
        <v>975000</v>
      </c>
      <c r="D41" s="115">
        <v>45601</v>
      </c>
      <c r="E41" s="113" t="s">
        <v>180</v>
      </c>
    </row>
    <row r="42" spans="1:5" ht="14.4">
      <c r="A42" s="113" t="s">
        <v>65</v>
      </c>
      <c r="B42" s="113" t="s">
        <v>174</v>
      </c>
      <c r="C42" s="114">
        <v>1700000</v>
      </c>
      <c r="D42" s="115">
        <v>45602</v>
      </c>
      <c r="E42" s="113" t="s">
        <v>180</v>
      </c>
    </row>
    <row r="43" spans="1:5" ht="14.4">
      <c r="A43" s="113" t="s">
        <v>65</v>
      </c>
      <c r="B43" s="113" t="s">
        <v>174</v>
      </c>
      <c r="C43" s="114">
        <v>218437</v>
      </c>
      <c r="D43" s="115">
        <v>45621</v>
      </c>
      <c r="E43" s="113" t="s">
        <v>180</v>
      </c>
    </row>
    <row r="44" spans="1:5" ht="14.4">
      <c r="A44" s="113" t="s">
        <v>65</v>
      </c>
      <c r="B44" s="113" t="s">
        <v>174</v>
      </c>
      <c r="C44" s="114">
        <v>459000</v>
      </c>
      <c r="D44" s="115">
        <v>45618</v>
      </c>
      <c r="E44" s="113" t="s">
        <v>182</v>
      </c>
    </row>
    <row r="45" spans="1:5" ht="14.4">
      <c r="A45" s="113" t="s">
        <v>65</v>
      </c>
      <c r="B45" s="113" t="s">
        <v>174</v>
      </c>
      <c r="C45" s="114">
        <v>407990</v>
      </c>
      <c r="D45" s="115">
        <v>45622</v>
      </c>
      <c r="E45" s="113" t="s">
        <v>182</v>
      </c>
    </row>
    <row r="46" spans="1:5" ht="14.4">
      <c r="A46" s="113" t="s">
        <v>65</v>
      </c>
      <c r="B46" s="113" t="s">
        <v>174</v>
      </c>
      <c r="C46" s="114">
        <v>2552000</v>
      </c>
      <c r="D46" s="115">
        <v>45611</v>
      </c>
      <c r="E46" s="113" t="s">
        <v>180</v>
      </c>
    </row>
    <row r="47" spans="1:5" ht="14.4">
      <c r="A47" s="113" t="s">
        <v>65</v>
      </c>
      <c r="B47" s="113" t="s">
        <v>174</v>
      </c>
      <c r="C47" s="114">
        <v>581416</v>
      </c>
      <c r="D47" s="115">
        <v>45610</v>
      </c>
      <c r="E47" s="113" t="s">
        <v>182</v>
      </c>
    </row>
    <row r="48" spans="1:5" ht="14.4">
      <c r="A48" s="113" t="s">
        <v>65</v>
      </c>
      <c r="B48" s="113" t="s">
        <v>174</v>
      </c>
      <c r="C48" s="114">
        <v>2100000</v>
      </c>
      <c r="D48" s="115">
        <v>45611</v>
      </c>
      <c r="E48" s="113" t="s">
        <v>180</v>
      </c>
    </row>
    <row r="49" spans="1:5" ht="14.4">
      <c r="A49" s="113" t="s">
        <v>65</v>
      </c>
      <c r="B49" s="113" t="s">
        <v>174</v>
      </c>
      <c r="C49" s="114">
        <v>780863</v>
      </c>
      <c r="D49" s="115">
        <v>45609</v>
      </c>
      <c r="E49" s="113" t="s">
        <v>182</v>
      </c>
    </row>
    <row r="50" spans="1:5" ht="14.4">
      <c r="A50" s="113" t="s">
        <v>65</v>
      </c>
      <c r="B50" s="113" t="s">
        <v>174</v>
      </c>
      <c r="C50" s="114">
        <v>381944</v>
      </c>
      <c r="D50" s="115">
        <v>45610</v>
      </c>
      <c r="E50" s="113" t="s">
        <v>180</v>
      </c>
    </row>
    <row r="51" spans="1:5" ht="14.4">
      <c r="A51" s="113" t="s">
        <v>65</v>
      </c>
      <c r="B51" s="113" t="s">
        <v>174</v>
      </c>
      <c r="C51" s="114">
        <v>410000</v>
      </c>
      <c r="D51" s="115">
        <v>45610</v>
      </c>
      <c r="E51" s="113" t="s">
        <v>181</v>
      </c>
    </row>
    <row r="52" spans="1:5" ht="14.4">
      <c r="A52" s="113" t="s">
        <v>65</v>
      </c>
      <c r="B52" s="113" t="s">
        <v>174</v>
      </c>
      <c r="C52" s="114">
        <v>1050000</v>
      </c>
      <c r="D52" s="115">
        <v>45610</v>
      </c>
      <c r="E52" s="113" t="s">
        <v>180</v>
      </c>
    </row>
    <row r="53" spans="1:5" ht="14.4">
      <c r="A53" s="113" t="s">
        <v>65</v>
      </c>
      <c r="B53" s="113" t="s">
        <v>174</v>
      </c>
      <c r="C53" s="114">
        <v>513729</v>
      </c>
      <c r="D53" s="115">
        <v>45622</v>
      </c>
      <c r="E53" s="113" t="s">
        <v>182</v>
      </c>
    </row>
    <row r="54" spans="1:5" ht="14.4">
      <c r="A54" s="113" t="s">
        <v>65</v>
      </c>
      <c r="B54" s="113" t="s">
        <v>174</v>
      </c>
      <c r="C54" s="114">
        <v>703427</v>
      </c>
      <c r="D54" s="115">
        <v>45604</v>
      </c>
      <c r="E54" s="113" t="s">
        <v>182</v>
      </c>
    </row>
    <row r="55" spans="1:5" ht="14.4">
      <c r="A55" s="113" t="s">
        <v>65</v>
      </c>
      <c r="B55" s="113" t="s">
        <v>174</v>
      </c>
      <c r="C55" s="114">
        <v>1988000</v>
      </c>
      <c r="D55" s="115">
        <v>45618</v>
      </c>
      <c r="E55" s="113" t="s">
        <v>180</v>
      </c>
    </row>
    <row r="56" spans="1:5" ht="14.4">
      <c r="A56" s="113" t="s">
        <v>65</v>
      </c>
      <c r="B56" s="113" t="s">
        <v>174</v>
      </c>
      <c r="C56" s="114">
        <v>437000</v>
      </c>
      <c r="D56" s="115">
        <v>45604</v>
      </c>
      <c r="E56" s="113" t="s">
        <v>182</v>
      </c>
    </row>
    <row r="57" spans="1:5" ht="14.4">
      <c r="A57" s="113" t="s">
        <v>65</v>
      </c>
      <c r="B57" s="113" t="s">
        <v>174</v>
      </c>
      <c r="C57" s="114">
        <v>455000</v>
      </c>
      <c r="D57" s="115">
        <v>45604</v>
      </c>
      <c r="E57" s="113" t="s">
        <v>180</v>
      </c>
    </row>
    <row r="58" spans="1:5" ht="14.4">
      <c r="A58" s="113" t="s">
        <v>65</v>
      </c>
      <c r="B58" s="113" t="s">
        <v>174</v>
      </c>
      <c r="C58" s="114">
        <v>539950</v>
      </c>
      <c r="D58" s="115">
        <v>45611</v>
      </c>
      <c r="E58" s="113" t="s">
        <v>180</v>
      </c>
    </row>
    <row r="59" spans="1:5" ht="14.4">
      <c r="A59" s="113" t="s">
        <v>65</v>
      </c>
      <c r="B59" s="113" t="s">
        <v>174</v>
      </c>
      <c r="C59" s="114">
        <v>692935</v>
      </c>
      <c r="D59" s="115">
        <v>45611</v>
      </c>
      <c r="E59" s="113" t="s">
        <v>182</v>
      </c>
    </row>
    <row r="60" spans="1:5" ht="14.4">
      <c r="A60" s="113" t="s">
        <v>65</v>
      </c>
      <c r="B60" s="113" t="s">
        <v>174</v>
      </c>
      <c r="C60" s="114">
        <v>384000</v>
      </c>
      <c r="D60" s="115">
        <v>45600</v>
      </c>
      <c r="E60" s="113" t="s">
        <v>181</v>
      </c>
    </row>
    <row r="61" spans="1:5" ht="14.4">
      <c r="A61" s="113" t="s">
        <v>65</v>
      </c>
      <c r="B61" s="113" t="s">
        <v>174</v>
      </c>
      <c r="C61" s="114">
        <v>720000</v>
      </c>
      <c r="D61" s="115">
        <v>45608</v>
      </c>
      <c r="E61" s="113" t="s">
        <v>180</v>
      </c>
    </row>
    <row r="62" spans="1:5" ht="14.4">
      <c r="A62" s="113" t="s">
        <v>65</v>
      </c>
      <c r="B62" s="113" t="s">
        <v>174</v>
      </c>
      <c r="C62" s="114">
        <v>1400000</v>
      </c>
      <c r="D62" s="115">
        <v>45608</v>
      </c>
      <c r="E62" s="113" t="s">
        <v>180</v>
      </c>
    </row>
    <row r="63" spans="1:5" ht="14.4">
      <c r="A63" s="113" t="s">
        <v>65</v>
      </c>
      <c r="B63" s="113" t="s">
        <v>174</v>
      </c>
      <c r="C63" s="114">
        <v>725000</v>
      </c>
      <c r="D63" s="115">
        <v>45608</v>
      </c>
      <c r="E63" s="113" t="s">
        <v>180</v>
      </c>
    </row>
    <row r="64" spans="1:5" ht="14.4">
      <c r="A64" s="113" t="s">
        <v>65</v>
      </c>
      <c r="B64" s="113" t="s">
        <v>174</v>
      </c>
      <c r="C64" s="114">
        <v>45000</v>
      </c>
      <c r="D64" s="115">
        <v>45609</v>
      </c>
      <c r="E64" s="113" t="s">
        <v>181</v>
      </c>
    </row>
    <row r="65" spans="1:5" ht="14.4">
      <c r="A65" s="113" t="s">
        <v>65</v>
      </c>
      <c r="B65" s="113" t="s">
        <v>174</v>
      </c>
      <c r="C65" s="114">
        <v>467000</v>
      </c>
      <c r="D65" s="115">
        <v>45609</v>
      </c>
      <c r="E65" s="113" t="s">
        <v>182</v>
      </c>
    </row>
    <row r="66" spans="1:5" ht="14.4">
      <c r="A66" s="113" t="s">
        <v>65</v>
      </c>
      <c r="B66" s="113" t="s">
        <v>174</v>
      </c>
      <c r="C66" s="114">
        <v>750000</v>
      </c>
      <c r="D66" s="115">
        <v>45611</v>
      </c>
      <c r="E66" s="113" t="s">
        <v>180</v>
      </c>
    </row>
    <row r="67" spans="1:5" ht="14.4">
      <c r="A67" s="113" t="s">
        <v>65</v>
      </c>
      <c r="B67" s="113" t="s">
        <v>174</v>
      </c>
      <c r="C67" s="114">
        <v>600000</v>
      </c>
      <c r="D67" s="115">
        <v>45623</v>
      </c>
      <c r="E67" s="113" t="s">
        <v>181</v>
      </c>
    </row>
    <row r="68" spans="1:5" ht="14.4">
      <c r="A68" s="113" t="s">
        <v>65</v>
      </c>
      <c r="B68" s="113" t="s">
        <v>174</v>
      </c>
      <c r="C68" s="114">
        <v>750000</v>
      </c>
      <c r="D68" s="115">
        <v>45616</v>
      </c>
      <c r="E68" s="113" t="s">
        <v>182</v>
      </c>
    </row>
    <row r="69" spans="1:5" ht="14.4">
      <c r="A69" s="113" t="s">
        <v>65</v>
      </c>
      <c r="B69" s="113" t="s">
        <v>174</v>
      </c>
      <c r="C69" s="114">
        <v>2686681</v>
      </c>
      <c r="D69" s="115">
        <v>45623</v>
      </c>
      <c r="E69" s="113" t="s">
        <v>181</v>
      </c>
    </row>
    <row r="70" spans="1:5" ht="14.4">
      <c r="A70" s="113" t="s">
        <v>65</v>
      </c>
      <c r="B70" s="113" t="s">
        <v>174</v>
      </c>
      <c r="C70" s="114">
        <v>609634</v>
      </c>
      <c r="D70" s="115">
        <v>45622</v>
      </c>
      <c r="E70" s="113" t="s">
        <v>182</v>
      </c>
    </row>
    <row r="71" spans="1:5" ht="14.4">
      <c r="A71" s="113" t="s">
        <v>65</v>
      </c>
      <c r="B71" s="113" t="s">
        <v>174</v>
      </c>
      <c r="C71" s="114">
        <v>3675000</v>
      </c>
      <c r="D71" s="115">
        <v>45616</v>
      </c>
      <c r="E71" s="113" t="s">
        <v>180</v>
      </c>
    </row>
    <row r="72" spans="1:5" ht="14.4">
      <c r="A72" s="113" t="s">
        <v>65</v>
      </c>
      <c r="B72" s="113" t="s">
        <v>174</v>
      </c>
      <c r="C72" s="114">
        <v>625000</v>
      </c>
      <c r="D72" s="115">
        <v>45616</v>
      </c>
      <c r="E72" s="113" t="s">
        <v>182</v>
      </c>
    </row>
    <row r="73" spans="1:5" ht="14.4">
      <c r="A73" s="113" t="s">
        <v>65</v>
      </c>
      <c r="B73" s="113" t="s">
        <v>174</v>
      </c>
      <c r="C73" s="114">
        <v>15050000</v>
      </c>
      <c r="D73" s="115">
        <v>45618</v>
      </c>
      <c r="E73" s="113" t="s">
        <v>180</v>
      </c>
    </row>
    <row r="74" spans="1:5" ht="14.4">
      <c r="A74" s="113" t="s">
        <v>65</v>
      </c>
      <c r="B74" s="113" t="s">
        <v>174</v>
      </c>
      <c r="C74" s="114">
        <v>485000</v>
      </c>
      <c r="D74" s="115">
        <v>45615</v>
      </c>
      <c r="E74" s="113" t="s">
        <v>180</v>
      </c>
    </row>
    <row r="75" spans="1:5" ht="14.4">
      <c r="A75" s="113" t="s">
        <v>65</v>
      </c>
      <c r="B75" s="113" t="s">
        <v>174</v>
      </c>
      <c r="C75" s="114">
        <v>440000</v>
      </c>
      <c r="D75" s="115">
        <v>45621</v>
      </c>
      <c r="E75" s="113" t="s">
        <v>180</v>
      </c>
    </row>
    <row r="76" spans="1:5" ht="14.4">
      <c r="A76" s="113" t="s">
        <v>65</v>
      </c>
      <c r="B76" s="113" t="s">
        <v>174</v>
      </c>
      <c r="C76" s="114">
        <v>595000</v>
      </c>
      <c r="D76" s="115">
        <v>45623</v>
      </c>
      <c r="E76" s="113" t="s">
        <v>180</v>
      </c>
    </row>
    <row r="77" spans="1:5" ht="14.4">
      <c r="A77" s="113" t="s">
        <v>65</v>
      </c>
      <c r="B77" s="113" t="s">
        <v>174</v>
      </c>
      <c r="C77" s="114">
        <v>699990</v>
      </c>
      <c r="D77" s="115">
        <v>45623</v>
      </c>
      <c r="E77" s="113" t="s">
        <v>182</v>
      </c>
    </row>
    <row r="78" spans="1:5" ht="14.4">
      <c r="A78" s="113" t="s">
        <v>65</v>
      </c>
      <c r="B78" s="113" t="s">
        <v>174</v>
      </c>
      <c r="C78" s="114">
        <v>499000</v>
      </c>
      <c r="D78" s="115">
        <v>45621</v>
      </c>
      <c r="E78" s="113" t="s">
        <v>180</v>
      </c>
    </row>
    <row r="79" spans="1:5" ht="14.4">
      <c r="A79" s="113" t="s">
        <v>65</v>
      </c>
      <c r="B79" s="113" t="s">
        <v>174</v>
      </c>
      <c r="C79" s="114">
        <v>1009845.49</v>
      </c>
      <c r="D79" s="115">
        <v>45623</v>
      </c>
      <c r="E79" s="113" t="s">
        <v>182</v>
      </c>
    </row>
    <row r="80" spans="1:5" ht="14.4">
      <c r="A80" s="113" t="s">
        <v>65</v>
      </c>
      <c r="B80" s="113" t="s">
        <v>174</v>
      </c>
      <c r="C80" s="114">
        <v>420000</v>
      </c>
      <c r="D80" s="115">
        <v>45623</v>
      </c>
      <c r="E80" s="113" t="s">
        <v>180</v>
      </c>
    </row>
    <row r="81" spans="1:5" ht="14.4">
      <c r="A81" s="113" t="s">
        <v>65</v>
      </c>
      <c r="B81" s="113" t="s">
        <v>174</v>
      </c>
      <c r="C81" s="114">
        <v>493000</v>
      </c>
      <c r="D81" s="115">
        <v>45610</v>
      </c>
      <c r="E81" s="113" t="s">
        <v>180</v>
      </c>
    </row>
    <row r="82" spans="1:5" ht="14.4">
      <c r="A82" s="113" t="s">
        <v>65</v>
      </c>
      <c r="B82" s="113" t="s">
        <v>174</v>
      </c>
      <c r="C82" s="114">
        <v>527500</v>
      </c>
      <c r="D82" s="115">
        <v>45615</v>
      </c>
      <c r="E82" s="113" t="s">
        <v>180</v>
      </c>
    </row>
    <row r="83" spans="1:5" ht="14.4">
      <c r="A83" s="113" t="s">
        <v>65</v>
      </c>
      <c r="B83" s="113" t="s">
        <v>174</v>
      </c>
      <c r="C83" s="114">
        <v>676000</v>
      </c>
      <c r="D83" s="115">
        <v>45618</v>
      </c>
      <c r="E83" s="113" t="s">
        <v>182</v>
      </c>
    </row>
    <row r="84" spans="1:5" ht="14.4">
      <c r="A84" s="113" t="s">
        <v>65</v>
      </c>
      <c r="B84" s="113" t="s">
        <v>174</v>
      </c>
      <c r="C84" s="114">
        <v>808819</v>
      </c>
      <c r="D84" s="115">
        <v>45618</v>
      </c>
      <c r="E84" s="113" t="s">
        <v>182</v>
      </c>
    </row>
    <row r="85" spans="1:5" ht="14.4">
      <c r="A85" s="113" t="s">
        <v>65</v>
      </c>
      <c r="B85" s="113" t="s">
        <v>174</v>
      </c>
      <c r="C85" s="114">
        <v>425000</v>
      </c>
      <c r="D85" s="115">
        <v>45616</v>
      </c>
      <c r="E85" s="113" t="s">
        <v>180</v>
      </c>
    </row>
    <row r="86" spans="1:5" ht="14.4">
      <c r="A86" s="113" t="s">
        <v>65</v>
      </c>
      <c r="B86" s="113" t="s">
        <v>174</v>
      </c>
      <c r="C86" s="114">
        <v>661977</v>
      </c>
      <c r="D86" s="115">
        <v>45623</v>
      </c>
      <c r="E86" s="113" t="s">
        <v>182</v>
      </c>
    </row>
    <row r="87" spans="1:5" ht="14.4">
      <c r="A87" s="113" t="s">
        <v>74</v>
      </c>
      <c r="B87" s="113" t="s">
        <v>175</v>
      </c>
      <c r="C87" s="114">
        <v>530000</v>
      </c>
      <c r="D87" s="115">
        <v>45608</v>
      </c>
      <c r="E87" s="113" t="s">
        <v>180</v>
      </c>
    </row>
    <row r="88" spans="1:5" ht="14.4">
      <c r="A88" s="113" t="s">
        <v>71</v>
      </c>
      <c r="B88" s="113" t="s">
        <v>176</v>
      </c>
      <c r="C88" s="114">
        <v>1360000</v>
      </c>
      <c r="D88" s="115">
        <v>45597</v>
      </c>
      <c r="E88" s="113" t="s">
        <v>180</v>
      </c>
    </row>
    <row r="89" spans="1:5" ht="14.4">
      <c r="A89" s="113" t="s">
        <v>71</v>
      </c>
      <c r="B89" s="113" t="s">
        <v>176</v>
      </c>
      <c r="C89" s="114">
        <v>1900000</v>
      </c>
      <c r="D89" s="115">
        <v>45622</v>
      </c>
      <c r="E89" s="113" t="s">
        <v>180</v>
      </c>
    </row>
    <row r="90" spans="1:5" ht="14.4">
      <c r="A90" s="113" t="s">
        <v>71</v>
      </c>
      <c r="B90" s="113" t="s">
        <v>176</v>
      </c>
      <c r="C90" s="114">
        <v>349000</v>
      </c>
      <c r="D90" s="115">
        <v>45601</v>
      </c>
      <c r="E90" s="113" t="s">
        <v>180</v>
      </c>
    </row>
    <row r="91" spans="1:5" ht="14.4">
      <c r="A91" s="113" t="s">
        <v>71</v>
      </c>
      <c r="B91" s="113" t="s">
        <v>176</v>
      </c>
      <c r="C91" s="114">
        <v>540000</v>
      </c>
      <c r="D91" s="115">
        <v>45608</v>
      </c>
      <c r="E91" s="113" t="s">
        <v>180</v>
      </c>
    </row>
    <row r="92" spans="1:5" ht="14.4">
      <c r="A92" s="113" t="s">
        <v>71</v>
      </c>
      <c r="B92" s="113" t="s">
        <v>176</v>
      </c>
      <c r="C92" s="114">
        <v>900000</v>
      </c>
      <c r="D92" s="115">
        <v>45618</v>
      </c>
      <c r="E92" s="113" t="s">
        <v>181</v>
      </c>
    </row>
    <row r="93" spans="1:5" ht="14.4">
      <c r="A93" s="113" t="s">
        <v>71</v>
      </c>
      <c r="B93" s="113" t="s">
        <v>176</v>
      </c>
      <c r="C93" s="114">
        <v>2093308</v>
      </c>
      <c r="D93" s="115">
        <v>45601</v>
      </c>
      <c r="E93" s="113" t="s">
        <v>180</v>
      </c>
    </row>
    <row r="94" spans="1:5" ht="14.4">
      <c r="A94" s="113" t="s">
        <v>71</v>
      </c>
      <c r="B94" s="113" t="s">
        <v>176</v>
      </c>
      <c r="C94" s="114">
        <v>1857780</v>
      </c>
      <c r="D94" s="115">
        <v>45618</v>
      </c>
      <c r="E94" s="113" t="s">
        <v>180</v>
      </c>
    </row>
    <row r="95" spans="1:5" ht="14.4">
      <c r="A95" s="113" t="s">
        <v>71</v>
      </c>
      <c r="B95" s="113" t="s">
        <v>176</v>
      </c>
      <c r="C95" s="114">
        <v>650000</v>
      </c>
      <c r="D95" s="115">
        <v>45623</v>
      </c>
      <c r="E95" s="113" t="s">
        <v>180</v>
      </c>
    </row>
    <row r="96" spans="1:5" ht="14.4">
      <c r="A96" s="113" t="s">
        <v>71</v>
      </c>
      <c r="B96" s="113" t="s">
        <v>176</v>
      </c>
      <c r="C96" s="114">
        <v>2068093</v>
      </c>
      <c r="D96" s="115">
        <v>45616</v>
      </c>
      <c r="E96" s="113" t="s">
        <v>180</v>
      </c>
    </row>
    <row r="97" spans="1:5" ht="14.4">
      <c r="A97" s="113" t="s">
        <v>71</v>
      </c>
      <c r="B97" s="113" t="s">
        <v>176</v>
      </c>
      <c r="C97" s="114">
        <v>1265000</v>
      </c>
      <c r="D97" s="115">
        <v>45614</v>
      </c>
      <c r="E97" s="113" t="s">
        <v>180</v>
      </c>
    </row>
    <row r="98" spans="1:5" ht="14.4">
      <c r="A98" s="113" t="s">
        <v>71</v>
      </c>
      <c r="B98" s="113" t="s">
        <v>176</v>
      </c>
      <c r="C98" s="114">
        <v>743500</v>
      </c>
      <c r="D98" s="115">
        <v>45614</v>
      </c>
      <c r="E98" s="113" t="s">
        <v>180</v>
      </c>
    </row>
    <row r="99" spans="1:5" ht="14.4">
      <c r="A99" s="113" t="s">
        <v>93</v>
      </c>
      <c r="B99" s="113" t="s">
        <v>177</v>
      </c>
      <c r="C99" s="114">
        <v>478000</v>
      </c>
      <c r="D99" s="115">
        <v>45618</v>
      </c>
      <c r="E99" s="113" t="s">
        <v>180</v>
      </c>
    </row>
    <row r="100" spans="1:5" ht="14.4">
      <c r="A100" s="113" t="s">
        <v>93</v>
      </c>
      <c r="B100" s="113" t="s">
        <v>177</v>
      </c>
      <c r="C100" s="114">
        <v>1200000</v>
      </c>
      <c r="D100" s="115">
        <v>45610</v>
      </c>
      <c r="E100" s="113" t="s">
        <v>180</v>
      </c>
    </row>
    <row r="101" spans="1:5" ht="14.4">
      <c r="A101" s="113" t="s">
        <v>93</v>
      </c>
      <c r="B101" s="113" t="s">
        <v>177</v>
      </c>
      <c r="C101" s="114">
        <v>130000</v>
      </c>
      <c r="D101" s="115">
        <v>45597</v>
      </c>
      <c r="E101" s="113" t="s">
        <v>181</v>
      </c>
    </row>
    <row r="102" spans="1:5" ht="14.4">
      <c r="A102" s="113" t="s">
        <v>93</v>
      </c>
      <c r="B102" s="113" t="s">
        <v>177</v>
      </c>
      <c r="C102" s="114">
        <v>318000</v>
      </c>
      <c r="D102" s="115">
        <v>45600</v>
      </c>
      <c r="E102" s="113" t="s">
        <v>180</v>
      </c>
    </row>
    <row r="103" spans="1:5" ht="14.4">
      <c r="A103" s="113" t="s">
        <v>61</v>
      </c>
      <c r="B103" s="113" t="s">
        <v>178</v>
      </c>
      <c r="C103" s="114">
        <v>734080</v>
      </c>
      <c r="D103" s="115">
        <v>45618</v>
      </c>
      <c r="E103" s="113" t="s">
        <v>182</v>
      </c>
    </row>
    <row r="104" spans="1:5" ht="14.4">
      <c r="A104" s="113" t="s">
        <v>61</v>
      </c>
      <c r="B104" s="113" t="s">
        <v>178</v>
      </c>
      <c r="C104" s="114">
        <v>215000</v>
      </c>
      <c r="D104" s="115">
        <v>45623</v>
      </c>
      <c r="E104" s="113" t="s">
        <v>181</v>
      </c>
    </row>
    <row r="105" spans="1:5" ht="14.4">
      <c r="A105" s="113" t="s">
        <v>61</v>
      </c>
      <c r="B105" s="113" t="s">
        <v>178</v>
      </c>
      <c r="C105" s="114">
        <v>744300</v>
      </c>
      <c r="D105" s="115">
        <v>45600</v>
      </c>
      <c r="E105" s="113" t="s">
        <v>181</v>
      </c>
    </row>
    <row r="106" spans="1:5" ht="14.4">
      <c r="A106" s="113" t="s">
        <v>61</v>
      </c>
      <c r="B106" s="113" t="s">
        <v>178</v>
      </c>
      <c r="C106" s="114">
        <v>779176</v>
      </c>
      <c r="D106" s="115">
        <v>45597</v>
      </c>
      <c r="E106" s="113" t="s">
        <v>181</v>
      </c>
    </row>
    <row r="107" spans="1:5" ht="14.4">
      <c r="A107" s="113" t="s">
        <v>61</v>
      </c>
      <c r="B107" s="113" t="s">
        <v>178</v>
      </c>
      <c r="C107" s="114">
        <v>398000</v>
      </c>
      <c r="D107" s="115">
        <v>45621</v>
      </c>
      <c r="E107" s="113" t="s">
        <v>180</v>
      </c>
    </row>
    <row r="108" spans="1:5" ht="14.4">
      <c r="A108" s="113" t="s">
        <v>61</v>
      </c>
      <c r="B108" s="113" t="s">
        <v>178</v>
      </c>
      <c r="C108" s="114">
        <v>295000</v>
      </c>
      <c r="D108" s="115">
        <v>45602</v>
      </c>
      <c r="E108" s="113" t="s">
        <v>180</v>
      </c>
    </row>
    <row r="109" spans="1:5" ht="14.4">
      <c r="A109" s="113" t="s">
        <v>61</v>
      </c>
      <c r="B109" s="113" t="s">
        <v>178</v>
      </c>
      <c r="C109" s="114">
        <v>975000</v>
      </c>
      <c r="D109" s="115">
        <v>45603</v>
      </c>
      <c r="E109" s="113" t="s">
        <v>180</v>
      </c>
    </row>
    <row r="110" spans="1:5" ht="14.4">
      <c r="A110" s="113" t="s">
        <v>61</v>
      </c>
      <c r="B110" s="113" t="s">
        <v>178</v>
      </c>
      <c r="C110" s="114">
        <v>2000000</v>
      </c>
      <c r="D110" s="115">
        <v>45618</v>
      </c>
      <c r="E110" s="113" t="s">
        <v>181</v>
      </c>
    </row>
    <row r="111" spans="1:5" ht="14.4">
      <c r="A111" s="113" t="s">
        <v>61</v>
      </c>
      <c r="B111" s="113" t="s">
        <v>178</v>
      </c>
      <c r="C111" s="114">
        <v>260000</v>
      </c>
      <c r="D111" s="115">
        <v>45623</v>
      </c>
      <c r="E111" s="113" t="s">
        <v>180</v>
      </c>
    </row>
    <row r="112" spans="1:5" ht="14.4">
      <c r="A112" s="113" t="s">
        <v>61</v>
      </c>
      <c r="B112" s="113" t="s">
        <v>178</v>
      </c>
      <c r="C112" s="114">
        <v>332000</v>
      </c>
      <c r="D112" s="115">
        <v>45604</v>
      </c>
      <c r="E112" s="113" t="s">
        <v>180</v>
      </c>
    </row>
    <row r="113" spans="1:5" ht="14.4">
      <c r="A113" s="113" t="s">
        <v>61</v>
      </c>
      <c r="B113" s="113" t="s">
        <v>178</v>
      </c>
      <c r="C113" s="114">
        <v>1170000</v>
      </c>
      <c r="D113" s="115">
        <v>45617</v>
      </c>
      <c r="E113" s="113" t="s">
        <v>180</v>
      </c>
    </row>
    <row r="114" spans="1:5" ht="14.4">
      <c r="A114" s="113" t="s">
        <v>61</v>
      </c>
      <c r="B114" s="113" t="s">
        <v>178</v>
      </c>
      <c r="C114" s="114">
        <v>120000</v>
      </c>
      <c r="D114" s="115">
        <v>45617</v>
      </c>
      <c r="E114" s="113" t="s">
        <v>180</v>
      </c>
    </row>
    <row r="115" spans="1:5" ht="14.4">
      <c r="A115" s="113" t="s">
        <v>61</v>
      </c>
      <c r="B115" s="113" t="s">
        <v>178</v>
      </c>
      <c r="C115" s="114">
        <v>717000</v>
      </c>
      <c r="D115" s="115">
        <v>45622</v>
      </c>
      <c r="E115" s="113" t="s">
        <v>180</v>
      </c>
    </row>
    <row r="116" spans="1:5" ht="14.4">
      <c r="A116" s="113" t="s">
        <v>61</v>
      </c>
      <c r="B116" s="113" t="s">
        <v>178</v>
      </c>
      <c r="C116" s="114">
        <v>920000</v>
      </c>
      <c r="D116" s="115">
        <v>45600</v>
      </c>
      <c r="E116" s="113" t="s">
        <v>180</v>
      </c>
    </row>
    <row r="117" spans="1:5" ht="14.4">
      <c r="A117" s="113" t="s">
        <v>61</v>
      </c>
      <c r="B117" s="113" t="s">
        <v>178</v>
      </c>
      <c r="C117" s="114">
        <v>464850</v>
      </c>
      <c r="D117" s="115">
        <v>45622</v>
      </c>
      <c r="E117" s="113" t="s">
        <v>181</v>
      </c>
    </row>
    <row r="118" spans="1:5" ht="14.4">
      <c r="A118" s="113" t="s">
        <v>61</v>
      </c>
      <c r="B118" s="113" t="s">
        <v>178</v>
      </c>
      <c r="C118" s="114">
        <v>567500</v>
      </c>
      <c r="D118" s="115">
        <v>45616</v>
      </c>
      <c r="E118" s="113" t="s">
        <v>180</v>
      </c>
    </row>
    <row r="119" spans="1:5" ht="14.4">
      <c r="A119" s="113" t="s">
        <v>61</v>
      </c>
      <c r="B119" s="113" t="s">
        <v>178</v>
      </c>
      <c r="C119" s="114">
        <v>62500</v>
      </c>
      <c r="D119" s="115">
        <v>45609</v>
      </c>
      <c r="E119" s="113" t="s">
        <v>181</v>
      </c>
    </row>
    <row r="120" spans="1:5" ht="14.4">
      <c r="A120" s="113" t="s">
        <v>61</v>
      </c>
      <c r="B120" s="113" t="s">
        <v>178</v>
      </c>
      <c r="C120" s="114">
        <v>700000</v>
      </c>
      <c r="D120" s="115">
        <v>45604</v>
      </c>
      <c r="E120" s="113" t="s">
        <v>180</v>
      </c>
    </row>
    <row r="121" spans="1:5" ht="14.4">
      <c r="A121" s="113" t="s">
        <v>61</v>
      </c>
      <c r="B121" s="113" t="s">
        <v>178</v>
      </c>
      <c r="C121" s="114">
        <v>100000</v>
      </c>
      <c r="D121" s="115">
        <v>45597</v>
      </c>
      <c r="E121" s="113" t="s">
        <v>181</v>
      </c>
    </row>
    <row r="122" spans="1:5" ht="14.4">
      <c r="A122" s="113" t="s">
        <v>61</v>
      </c>
      <c r="B122" s="113" t="s">
        <v>178</v>
      </c>
      <c r="C122" s="114">
        <v>926909</v>
      </c>
      <c r="D122" s="115">
        <v>45608</v>
      </c>
      <c r="E122" s="113" t="s">
        <v>182</v>
      </c>
    </row>
    <row r="123" spans="1:5" ht="14.4">
      <c r="A123" s="113" t="s">
        <v>61</v>
      </c>
      <c r="B123" s="113" t="s">
        <v>178</v>
      </c>
      <c r="C123" s="114">
        <v>385000</v>
      </c>
      <c r="D123" s="115">
        <v>45603</v>
      </c>
      <c r="E123" s="113" t="s">
        <v>180</v>
      </c>
    </row>
    <row r="124" spans="1:5" ht="14.4">
      <c r="A124" s="113" t="s">
        <v>61</v>
      </c>
      <c r="B124" s="113" t="s">
        <v>178</v>
      </c>
      <c r="C124" s="114">
        <v>455500</v>
      </c>
      <c r="D124" s="115">
        <v>45615</v>
      </c>
      <c r="E124" s="113" t="s">
        <v>180</v>
      </c>
    </row>
    <row r="125" spans="1:5" ht="14.4">
      <c r="A125" s="113" t="s">
        <v>61</v>
      </c>
      <c r="B125" s="113" t="s">
        <v>178</v>
      </c>
      <c r="C125" s="114">
        <v>497000</v>
      </c>
      <c r="D125" s="115">
        <v>45616</v>
      </c>
      <c r="E125" s="113" t="s">
        <v>180</v>
      </c>
    </row>
    <row r="126" spans="1:5" ht="14.4">
      <c r="A126" s="113" t="s">
        <v>61</v>
      </c>
      <c r="B126" s="113" t="s">
        <v>178</v>
      </c>
      <c r="C126" s="114">
        <v>667500</v>
      </c>
      <c r="D126" s="115">
        <v>45608</v>
      </c>
      <c r="E126" s="113" t="s">
        <v>181</v>
      </c>
    </row>
    <row r="127" spans="1:5" ht="14.4">
      <c r="A127" s="113" t="s">
        <v>85</v>
      </c>
      <c r="B127" s="113" t="s">
        <v>179</v>
      </c>
      <c r="C127" s="114">
        <v>400000</v>
      </c>
      <c r="D127" s="115">
        <v>45603</v>
      </c>
      <c r="E127" s="113" t="s">
        <v>181</v>
      </c>
    </row>
    <row r="128" spans="1:5" ht="14.4">
      <c r="A128" s="113" t="s">
        <v>85</v>
      </c>
      <c r="B128" s="113" t="s">
        <v>179</v>
      </c>
      <c r="C128" s="114">
        <v>930000</v>
      </c>
      <c r="D128" s="115">
        <v>45623</v>
      </c>
      <c r="E128" s="113" t="s">
        <v>180</v>
      </c>
    </row>
    <row r="129" spans="1:5" ht="14.4">
      <c r="A129" s="113" t="s">
        <v>85</v>
      </c>
      <c r="B129" s="113" t="s">
        <v>179</v>
      </c>
      <c r="C129" s="114">
        <v>330000</v>
      </c>
      <c r="D129" s="115">
        <v>45611</v>
      </c>
      <c r="E129" s="113" t="s">
        <v>180</v>
      </c>
    </row>
    <row r="130" spans="1:5" ht="14.4">
      <c r="A130" s="113" t="s">
        <v>85</v>
      </c>
      <c r="B130" s="113" t="s">
        <v>179</v>
      </c>
      <c r="C130" s="114">
        <v>900000</v>
      </c>
      <c r="D130" s="115">
        <v>45622</v>
      </c>
      <c r="E130" s="113" t="s">
        <v>181</v>
      </c>
    </row>
    <row r="131" spans="1:5" ht="14.4">
      <c r="A131" s="113" t="s">
        <v>85</v>
      </c>
      <c r="B131" s="113" t="s">
        <v>179</v>
      </c>
      <c r="C131" s="114">
        <v>299800</v>
      </c>
      <c r="D131" s="115">
        <v>45622</v>
      </c>
      <c r="E131" s="113" t="s">
        <v>180</v>
      </c>
    </row>
    <row r="132" spans="1:5" ht="14.4">
      <c r="A132" s="113" t="s">
        <v>85</v>
      </c>
      <c r="B132" s="113" t="s">
        <v>179</v>
      </c>
      <c r="C132" s="114">
        <v>1800000</v>
      </c>
      <c r="D132" s="115">
        <v>45616</v>
      </c>
      <c r="E132" s="113" t="s">
        <v>180</v>
      </c>
    </row>
    <row r="133" spans="1:5" ht="14.4">
      <c r="A133" s="113" t="s">
        <v>85</v>
      </c>
      <c r="B133" s="113" t="s">
        <v>179</v>
      </c>
      <c r="C133" s="114">
        <v>375000</v>
      </c>
      <c r="D133" s="115">
        <v>45600</v>
      </c>
      <c r="E133" s="113" t="s">
        <v>180</v>
      </c>
    </row>
    <row r="134" spans="1:5" ht="14.4">
      <c r="A134" s="113" t="s">
        <v>85</v>
      </c>
      <c r="B134" s="113" t="s">
        <v>179</v>
      </c>
      <c r="C134" s="114">
        <v>225000</v>
      </c>
      <c r="D134" s="115">
        <v>45622</v>
      </c>
      <c r="E134" s="113" t="s">
        <v>180</v>
      </c>
    </row>
    <row r="135" spans="1:5" ht="14.4">
      <c r="A135" s="113" t="s">
        <v>85</v>
      </c>
      <c r="B135" s="113" t="s">
        <v>179</v>
      </c>
      <c r="C135" s="114">
        <v>656250</v>
      </c>
      <c r="D135" s="115">
        <v>45622</v>
      </c>
      <c r="E135" s="113" t="s">
        <v>181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2024-12-02T23:12:26Z</dcterms:modified>
</cp:coreProperties>
</file>