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3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STATS'!$A$17:$C$17</definedName>
    <definedName name="CommercialSalesMarket">'SALES STATS'!$A$43:$C$43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STATS'!$A$7:$C$11</definedName>
    <definedName name="CreditLineLoansMarket">'LOAN ONLY STATS'!$A$23:$C$24</definedName>
    <definedName name="HardMoneyLoansMarket">'LOAN ONLY STATS'!$A$36:$C$37</definedName>
    <definedName name="InclineSalesMarket">'SALES STATS'!#REF!</definedName>
    <definedName name="OverallLoans">'OVERALL STATS'!$A$21:$C$26</definedName>
    <definedName name="OverallSales">'OVERALL STATS'!$A$7:$C$15</definedName>
    <definedName name="OverallSalesAndLoans">'OVERALL STATS'!$A$32:$C$40</definedName>
    <definedName name="_xlnm.Print_Titles" localSheetId="1">'SALES STATS'!$1:$6</definedName>
    <definedName name="ResaleMarket">'SALES STATS'!$A$7:$C$14</definedName>
    <definedName name="ResidentialResaleMarket">'SALES STATS'!$A$30:$C$37</definedName>
    <definedName name="ResidentialSalesExcludingInclineMarket">'SALES STATS'!#REF!</definedName>
    <definedName name="SubdivisionMarket">'SALES STATS'!$A$20:$C$24</definedName>
    <definedName name="VacantLandSalesMarket">'SALES STATS'!$A$49:$C$51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3"/>
  <c r="C10"/>
  <c r="F8" s="1"/>
  <c r="B10"/>
  <c r="F7"/>
  <c r="G37" i="3"/>
  <c r="G36"/>
  <c r="G30"/>
  <c r="G24"/>
  <c r="G23"/>
  <c r="G11"/>
  <c r="G10"/>
  <c r="G9"/>
  <c r="G8"/>
  <c r="G7"/>
  <c r="G51" i="2"/>
  <c r="G50"/>
  <c r="G49"/>
  <c r="G43"/>
  <c r="G37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G40" i="1"/>
  <c r="G39"/>
  <c r="G38"/>
  <c r="G37"/>
  <c r="G36"/>
  <c r="G35"/>
  <c r="G34"/>
  <c r="G33"/>
  <c r="G32"/>
  <c r="G26"/>
  <c r="G25"/>
  <c r="G24"/>
  <c r="G23"/>
  <c r="G22"/>
  <c r="G21"/>
  <c r="G15"/>
  <c r="G14"/>
  <c r="G13"/>
  <c r="G12"/>
  <c r="G11"/>
  <c r="G10"/>
  <c r="G9"/>
  <c r="G8"/>
  <c r="G7"/>
  <c r="C31" i="3"/>
  <c r="B31"/>
  <c r="C18"/>
  <c r="B18"/>
  <c r="C44" i="2"/>
  <c r="B44"/>
  <c r="B16" i="1"/>
  <c r="C16"/>
  <c r="E15" s="1"/>
  <c r="B38" i="3"/>
  <c r="C38"/>
  <c r="B25"/>
  <c r="C25"/>
  <c r="B12"/>
  <c r="D7" s="1"/>
  <c r="C12"/>
  <c r="E7" s="1"/>
  <c r="B52" i="2"/>
  <c r="C52"/>
  <c r="B38"/>
  <c r="D31" s="1"/>
  <c r="C38"/>
  <c r="E31" s="1"/>
  <c r="A2"/>
  <c r="B25"/>
  <c r="D21" s="1"/>
  <c r="C25"/>
  <c r="F5" i="23" l="1"/>
  <c r="E8"/>
  <c r="E7"/>
  <c r="E6"/>
  <c r="E5"/>
  <c r="E9"/>
  <c r="F9"/>
  <c r="F6"/>
  <c r="D37" i="3"/>
  <c r="E9"/>
  <c r="D9"/>
  <c r="E9" i="1"/>
  <c r="D9"/>
  <c r="E51" i="2"/>
  <c r="D51"/>
  <c r="E32"/>
  <c r="D32"/>
  <c r="E23"/>
  <c r="D23"/>
  <c r="E50"/>
  <c r="D43"/>
  <c r="D36"/>
  <c r="D37"/>
  <c r="D8" i="3"/>
  <c r="D11"/>
  <c r="E10"/>
  <c r="D10"/>
  <c r="E8"/>
  <c r="E11"/>
  <c r="E24"/>
  <c r="D24"/>
  <c r="E30"/>
  <c r="D30"/>
  <c r="E37"/>
  <c r="D50" i="2"/>
  <c r="E43"/>
  <c r="E37"/>
  <c r="E36"/>
  <c r="E22"/>
  <c r="E24"/>
  <c r="D24"/>
  <c r="D22"/>
  <c r="D15" i="1"/>
  <c r="E49" i="2"/>
  <c r="E30"/>
  <c r="E33"/>
  <c r="E35"/>
  <c r="E21"/>
  <c r="E20"/>
  <c r="D20"/>
  <c r="D34"/>
  <c r="E34"/>
  <c r="D35"/>
  <c r="D33"/>
  <c r="D30"/>
  <c r="D49"/>
  <c r="A2" i="3"/>
  <c r="E36"/>
  <c r="B15" i="2"/>
  <c r="C15"/>
  <c r="B27" i="1"/>
  <c r="C27"/>
  <c r="B41"/>
  <c r="C41"/>
  <c r="F10" i="23" l="1"/>
  <c r="E10"/>
  <c r="E35" i="1"/>
  <c r="D35"/>
  <c r="E25"/>
  <c r="D25"/>
  <c r="E9" i="2"/>
  <c r="D9"/>
  <c r="E44"/>
  <c r="D44"/>
  <c r="E40" i="1"/>
  <c r="D36"/>
  <c r="D40"/>
  <c r="E24"/>
  <c r="E26"/>
  <c r="D26"/>
  <c r="D24"/>
  <c r="E38"/>
  <c r="E36"/>
  <c r="E34"/>
  <c r="E37"/>
  <c r="D36" i="3"/>
  <c r="E31"/>
  <c r="D31"/>
  <c r="E23"/>
  <c r="D23"/>
  <c r="D52" i="2"/>
  <c r="E52"/>
  <c r="E38"/>
  <c r="D38"/>
  <c r="D8"/>
  <c r="D7"/>
  <c r="D10"/>
  <c r="D12"/>
  <c r="D14"/>
  <c r="D11"/>
  <c r="D13"/>
  <c r="E14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3"/>
  <c r="E21"/>
  <c r="E22"/>
  <c r="E23"/>
  <c r="D38"/>
  <c r="D33"/>
  <c r="E7"/>
  <c r="D39"/>
  <c r="D34"/>
  <c r="D22"/>
  <c r="D21"/>
  <c r="E10"/>
  <c r="E12"/>
  <c r="D37"/>
  <c r="E13"/>
  <c r="E41" l="1"/>
  <c r="D41"/>
  <c r="E38" i="3"/>
  <c r="E25"/>
  <c r="D25"/>
  <c r="D38"/>
  <c r="E12"/>
  <c r="D12"/>
  <c r="E25" i="2"/>
  <c r="D25"/>
  <c r="D16" i="1"/>
  <c r="E16"/>
  <c r="E15" i="2"/>
  <c r="D15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<sst xmlns="http://schemas.openxmlformats.org/spreadsheetml/2006/main" count="1362" uniqueCount="159">
  <si>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</si>
  <si>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</si>
  <si>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</si>
  <si>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</si>
  <si>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</si>
  <si>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</si>
  <si>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</si>
  <si>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</si>
  <si>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</si>
  <si>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</si>
  <si>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</si>
  <si>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</si>
  <si>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</si>
  <si>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</si>
  <si>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</si>
  <si>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</si>
  <si>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</si>
  <si>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</si>
  <si>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</si>
  <si>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</si>
  <si>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</si>
  <si>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</si>
  <si>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</si>
  <si>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</si>
  <si>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</si>
  <si>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</si>
  <si>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</si>
  <si>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</si>
  <si>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</si>
  <si>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</si>
  <si>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</si>
  <si>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</si>
  <si>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</si>
  <si>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</si>
  <si>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</si>
  <si>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</si>
  <si>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</si>
  <si>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</si>
  <si>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</si>
  <si>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</si>
  <si>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</si>
  <si>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</si>
  <si>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</si>
  <si>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</si>
  <si>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</si>
  <si>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</si>
  <si>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</si>
  <si>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</si>
  <si>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</si>
  <si>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</si>
  <si>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</si>
  <si>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</si>
  <si>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BUILDER</t>
  </si>
  <si>
    <t>BUILDER TRACKING</t>
  </si>
  <si>
    <t>DOLLARVOL</t>
  </si>
  <si>
    <t>AVERAGE</t>
  </si>
  <si>
    <t>% OF $$$ VOLUME</t>
  </si>
  <si>
    <t>First American Title</t>
  </si>
  <si>
    <t>SINGLE FAM RES.</t>
  </si>
  <si>
    <t>MINDEN</t>
  </si>
  <si>
    <t>ET</t>
  </si>
  <si>
    <t>NO</t>
  </si>
  <si>
    <t>Stewart Title</t>
  </si>
  <si>
    <t>CONDO/TWNHSE</t>
  </si>
  <si>
    <t>KIETZKE</t>
  </si>
  <si>
    <t>LM</t>
  </si>
  <si>
    <t>YES</t>
  </si>
  <si>
    <t>ARBOR VILLAS LLC</t>
  </si>
  <si>
    <t>Core Title</t>
  </si>
  <si>
    <t>CARSON CITY</t>
  </si>
  <si>
    <t>KDJ</t>
  </si>
  <si>
    <t>CC BUILDERS LLC</t>
  </si>
  <si>
    <t>AMG</t>
  </si>
  <si>
    <t>Ticor Title</t>
  </si>
  <si>
    <t>VACANT LAND</t>
  </si>
  <si>
    <t>DKC</t>
  </si>
  <si>
    <t>DC</t>
  </si>
  <si>
    <t>Calatlantic Title West</t>
  </si>
  <si>
    <t>MCCARRAN</t>
  </si>
  <si>
    <t>LH</t>
  </si>
  <si>
    <t>LENNAR RENO LLC</t>
  </si>
  <si>
    <t>ASK</t>
  </si>
  <si>
    <t>First Centennial Title</t>
  </si>
  <si>
    <t>RIDGEVIEW</t>
  </si>
  <si>
    <t>9</t>
  </si>
  <si>
    <t>UNK</t>
  </si>
  <si>
    <t>GARDNERVILLE</t>
  </si>
  <si>
    <t>BA</t>
  </si>
  <si>
    <t>Signature Title</t>
  </si>
  <si>
    <t>NF</t>
  </si>
  <si>
    <t>15</t>
  </si>
  <si>
    <t>LITTLE LANE LLC</t>
  </si>
  <si>
    <t>Toiyabe Title</t>
  </si>
  <si>
    <t>MB</t>
  </si>
  <si>
    <t>MOBILE HOME</t>
  </si>
  <si>
    <t>AE</t>
  </si>
  <si>
    <t>CAPITOL HOMEBUILDERS LLC</t>
  </si>
  <si>
    <t>Landmark Title</t>
  </si>
  <si>
    <t>PLUMB</t>
  </si>
  <si>
    <t>DP</t>
  </si>
  <si>
    <t>3</t>
  </si>
  <si>
    <t>LAKESIDEMOANA</t>
  </si>
  <si>
    <t>12</t>
  </si>
  <si>
    <t>DAMONTE</t>
  </si>
  <si>
    <t>24</t>
  </si>
  <si>
    <t>LAKESIDE</t>
  </si>
  <si>
    <t>SL</t>
  </si>
  <si>
    <t>5</t>
  </si>
  <si>
    <t>COMMERCIAL</t>
  </si>
  <si>
    <t>CC</t>
  </si>
  <si>
    <t>RS</t>
  </si>
  <si>
    <t>AM</t>
  </si>
  <si>
    <t>23</t>
  </si>
  <si>
    <t>10</t>
  </si>
  <si>
    <t>RLT</t>
  </si>
  <si>
    <t>Reporting Period: SEPTEMBER, 2024</t>
  </si>
  <si>
    <t>003-131-17</t>
  </si>
  <si>
    <t>CONVENTIONAL</t>
  </si>
  <si>
    <t>UNITED WHOLESALE MORTGAGE LLC</t>
  </si>
  <si>
    <t>004-176-03</t>
  </si>
  <si>
    <t>GUILD MORTGAGE CO LLC</t>
  </si>
  <si>
    <t>008-753-15</t>
  </si>
  <si>
    <t>CREDIT LINE</t>
  </si>
  <si>
    <t>EL DORADO SAVINGS BANK</t>
  </si>
  <si>
    <t>010-062-03</t>
  </si>
  <si>
    <t>008-086-27</t>
  </si>
  <si>
    <t>GREATER NEVADA CREDIT UNION</t>
  </si>
  <si>
    <t>002-682-06</t>
  </si>
  <si>
    <t>007-552-44</t>
  </si>
  <si>
    <t>HARD MONEY</t>
  </si>
  <si>
    <t>SLT INC</t>
  </si>
  <si>
    <t>010-413-47</t>
  </si>
  <si>
    <t>MOVEMENT MORTGAGE LLC</t>
  </si>
  <si>
    <t>010-374-02</t>
  </si>
  <si>
    <t>009-178-03</t>
  </si>
  <si>
    <t>MASON MCDUFFIE MORTGAGE CORP</t>
  </si>
  <si>
    <t>007-492-04</t>
  </si>
  <si>
    <t>010-062-42</t>
  </si>
  <si>
    <t>CONSTRUCTION</t>
  </si>
  <si>
    <t>US BANK NA</t>
  </si>
  <si>
    <t>009-301-06</t>
  </si>
  <si>
    <t>FJM INDUSTRIES INC</t>
  </si>
  <si>
    <t>002-204-04</t>
  </si>
  <si>
    <t>007-663-03</t>
  </si>
  <si>
    <t>VA</t>
  </si>
  <si>
    <t>008-323-04</t>
  </si>
  <si>
    <t>CAL</t>
  </si>
  <si>
    <t>CT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</si>
  <si>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</si>
  <si>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</si>
  <si>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</si>
  <si>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</si>
  <si>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</si>
  <si>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</si>
  <si>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</si>
  <si>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</si>
  <si>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</si>
  <si>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</si>
  <si>
    <t>NO COMMERCIAL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</si>
</sst>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8" fillId="0" borderId="0" xfId="11" applyFont="1"/>
    <xf numFmtId="0" fontId="1" fillId="0" borderId="0" xfId="11"/>
    <xf numFmtId="0" fontId="16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164" fontId="16" fillId="0" borderId="6" xfId="2" applyNumberFormat="1" applyFont="1" applyFill="1" applyBorder="1" applyAlignment="1">
      <alignment horizontal="right"/>
    </xf>
    <xf numFmtId="0" fontId="16" fillId="0" borderId="6" xfId="2" applyFont="1" applyFill="1" applyBorder="1" applyAlignment="1">
      <alignment horizontal="left"/>
    </xf>
    <xf numFmtId="164" fontId="16" fillId="0" borderId="6" xfId="2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17" fillId="0" borderId="18" xfId="12" applyFont="1" applyFill="1" applyBorder="1" applyAlignment="1">
      <alignment wrapText="1"/>
    </xf>
    <xf numFmtId="0" fontId="17" fillId="0" borderId="18" xfId="12" applyFont="1" applyFill="1" applyBorder="1" applyAlignment="1">
      <alignment horizontal="right" wrapText="1"/>
    </xf>
    <xf numFmtId="165" fontId="17" fillId="0" borderId="18" xfId="1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Core Title</c:v>
                </c:pt>
                <c:pt idx="1">
                  <c:v>Calatlantic Title West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First American Title</c:v>
                </c:pt>
                <c:pt idx="6">
                  <c:v>Toiyabe Title</c:v>
                </c:pt>
                <c:pt idx="7">
                  <c:v>Landmark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26</c:v>
                </c:pt>
                <c:pt idx="1">
                  <c:v>18</c:v>
                </c:pt>
                <c:pt idx="2">
                  <c:v>15</c:v>
                </c:pt>
                <c:pt idx="3">
                  <c:v>13</c:v>
                </c:pt>
                <c:pt idx="4">
                  <c:v>9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20526720"/>
        <c:axId val="120528256"/>
        <c:axId val="0"/>
      </c:bar3DChart>
      <c:catAx>
        <c:axId val="120526720"/>
        <c:scaling>
          <c:orientation val="minMax"/>
        </c:scaling>
        <c:axPos val="b"/>
        <c:numFmt formatCode="General" sourceLinked="1"/>
        <c:majorTickMark val="none"/>
        <c:tickLblPos val="nextTo"/>
        <c:crossAx val="120528256"/>
        <c:crosses val="autoZero"/>
        <c:auto val="1"/>
        <c:lblAlgn val="ctr"/>
        <c:lblOffset val="100"/>
      </c:catAx>
      <c:valAx>
        <c:axId val="120528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526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STATS'!$A$21:$A$26</c:f>
              <c:strCache>
                <c:ptCount val="6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Signature Title</c:v>
                </c:pt>
                <c:pt idx="4">
                  <c:v>Core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STATS'!$B$21:$B$26</c:f>
              <c:numCache>
                <c:formatCode>0</c:formatCode>
                <c:ptCount val="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hape val="box"/>
        <c:axId val="120759808"/>
        <c:axId val="120761344"/>
        <c:axId val="0"/>
      </c:bar3DChart>
      <c:catAx>
        <c:axId val="120759808"/>
        <c:scaling>
          <c:orientation val="minMax"/>
        </c:scaling>
        <c:axPos val="b"/>
        <c:numFmt formatCode="General" sourceLinked="1"/>
        <c:majorTickMark val="none"/>
        <c:tickLblPos val="nextTo"/>
        <c:crossAx val="120761344"/>
        <c:crosses val="autoZero"/>
        <c:auto val="1"/>
        <c:lblAlgn val="ctr"/>
        <c:lblOffset val="100"/>
      </c:catAx>
      <c:valAx>
        <c:axId val="1207613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759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STATS'!$A$32:$A$40</c:f>
              <c:strCache>
                <c:ptCount val="9"/>
                <c:pt idx="0">
                  <c:v>Core Title</c:v>
                </c:pt>
                <c:pt idx="1">
                  <c:v>Ticor Title</c:v>
                </c:pt>
                <c:pt idx="2">
                  <c:v>Calatlantic Title West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Signature Title</c:v>
                </c:pt>
                <c:pt idx="6">
                  <c:v>Toiyabe Title</c:v>
                </c:pt>
                <c:pt idx="7">
                  <c:v>First American Title</c:v>
                </c:pt>
                <c:pt idx="8">
                  <c:v>Landmark Title</c:v>
                </c:pt>
              </c:strCache>
            </c:strRef>
          </c:cat>
          <c:val>
            <c:numRef>
              <c:f>'OVERALL STATS'!$B$32:$B$40</c:f>
              <c:numCache>
                <c:formatCode>0</c:formatCode>
                <c:ptCount val="9"/>
                <c:pt idx="0">
                  <c:v>27</c:v>
                </c:pt>
                <c:pt idx="1">
                  <c:v>21</c:v>
                </c:pt>
                <c:pt idx="2">
                  <c:v>18</c:v>
                </c:pt>
                <c:pt idx="3">
                  <c:v>16</c:v>
                </c:pt>
                <c:pt idx="4">
                  <c:v>12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20775424"/>
        <c:axId val="120776960"/>
        <c:axId val="0"/>
      </c:bar3DChart>
      <c:catAx>
        <c:axId val="120775424"/>
        <c:scaling>
          <c:orientation val="minMax"/>
        </c:scaling>
        <c:axPos val="b"/>
        <c:numFmt formatCode="General" sourceLinked="1"/>
        <c:majorTickMark val="none"/>
        <c:tickLblPos val="nextTo"/>
        <c:crossAx val="120776960"/>
        <c:crosses val="autoZero"/>
        <c:auto val="1"/>
        <c:lblAlgn val="ctr"/>
        <c:lblOffset val="100"/>
      </c:catAx>
      <c:valAx>
        <c:axId val="120776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775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Core Title</c:v>
                </c:pt>
                <c:pt idx="1">
                  <c:v>Calatlantic Title West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First American Title</c:v>
                </c:pt>
                <c:pt idx="6">
                  <c:v>Toiyabe Title</c:v>
                </c:pt>
                <c:pt idx="7">
                  <c:v>Landmark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12934690</c:v>
                </c:pt>
                <c:pt idx="1">
                  <c:v>10153561</c:v>
                </c:pt>
                <c:pt idx="2">
                  <c:v>7144258</c:v>
                </c:pt>
                <c:pt idx="3">
                  <c:v>6060364</c:v>
                </c:pt>
                <c:pt idx="4">
                  <c:v>4525000</c:v>
                </c:pt>
                <c:pt idx="5">
                  <c:v>952000</c:v>
                </c:pt>
                <c:pt idx="6">
                  <c:v>673000</c:v>
                </c:pt>
                <c:pt idx="7">
                  <c:v>605000</c:v>
                </c:pt>
                <c:pt idx="8">
                  <c:v>192000</c:v>
                </c:pt>
              </c:numCache>
            </c:numRef>
          </c:val>
        </c:ser>
        <c:shape val="box"/>
        <c:axId val="123777024"/>
        <c:axId val="123778560"/>
        <c:axId val="0"/>
      </c:bar3DChart>
      <c:catAx>
        <c:axId val="123777024"/>
        <c:scaling>
          <c:orientation val="minMax"/>
        </c:scaling>
        <c:axPos val="b"/>
        <c:numFmt formatCode="General" sourceLinked="1"/>
        <c:majorTickMark val="none"/>
        <c:tickLblPos val="nextTo"/>
        <c:crossAx val="123778560"/>
        <c:crosses val="autoZero"/>
        <c:auto val="1"/>
        <c:lblAlgn val="ctr"/>
        <c:lblOffset val="100"/>
      </c:catAx>
      <c:valAx>
        <c:axId val="123778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777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STATS'!$A$21:$A$26</c:f>
              <c:strCache>
                <c:ptCount val="6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Signature Title</c:v>
                </c:pt>
                <c:pt idx="4">
                  <c:v>Core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STATS'!$C$21:$C$26</c:f>
              <c:numCache>
                <c:formatCode>"$"#,##0</c:formatCode>
                <c:ptCount val="6"/>
                <c:pt idx="0">
                  <c:v>840000</c:v>
                </c:pt>
                <c:pt idx="1">
                  <c:v>2063885</c:v>
                </c:pt>
                <c:pt idx="2">
                  <c:v>934000</c:v>
                </c:pt>
                <c:pt idx="3">
                  <c:v>763000</c:v>
                </c:pt>
                <c:pt idx="4">
                  <c:v>3500000</c:v>
                </c:pt>
                <c:pt idx="5">
                  <c:v>357485</c:v>
                </c:pt>
              </c:numCache>
            </c:numRef>
          </c:val>
        </c:ser>
        <c:shape val="box"/>
        <c:axId val="123804672"/>
        <c:axId val="123806464"/>
        <c:axId val="0"/>
      </c:bar3DChart>
      <c:catAx>
        <c:axId val="123804672"/>
        <c:scaling>
          <c:orientation val="minMax"/>
        </c:scaling>
        <c:axPos val="b"/>
        <c:numFmt formatCode="General" sourceLinked="1"/>
        <c:majorTickMark val="none"/>
        <c:tickLblPos val="nextTo"/>
        <c:crossAx val="123806464"/>
        <c:crosses val="autoZero"/>
        <c:auto val="1"/>
        <c:lblAlgn val="ctr"/>
        <c:lblOffset val="100"/>
      </c:catAx>
      <c:valAx>
        <c:axId val="123806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804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STATS'!$A$32:$A$40</c:f>
              <c:strCache>
                <c:ptCount val="9"/>
                <c:pt idx="0">
                  <c:v>Core Title</c:v>
                </c:pt>
                <c:pt idx="1">
                  <c:v>Ticor Title</c:v>
                </c:pt>
                <c:pt idx="2">
                  <c:v>Calatlantic Title West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Signature Title</c:v>
                </c:pt>
                <c:pt idx="6">
                  <c:v>Toiyabe Title</c:v>
                </c:pt>
                <c:pt idx="7">
                  <c:v>First American Title</c:v>
                </c:pt>
                <c:pt idx="8">
                  <c:v>Landmark Title</c:v>
                </c:pt>
              </c:strCache>
            </c:strRef>
          </c:cat>
          <c:val>
            <c:numRef>
              <c:f>'OVERALL STATS'!$C$32:$C$40</c:f>
              <c:numCache>
                <c:formatCode>"$"#,##0</c:formatCode>
                <c:ptCount val="9"/>
                <c:pt idx="0">
                  <c:v>16434690</c:v>
                </c:pt>
                <c:pt idx="1">
                  <c:v>7984258</c:v>
                </c:pt>
                <c:pt idx="2">
                  <c:v>10153561</c:v>
                </c:pt>
                <c:pt idx="3">
                  <c:v>8124249</c:v>
                </c:pt>
                <c:pt idx="4">
                  <c:v>5459000</c:v>
                </c:pt>
                <c:pt idx="5">
                  <c:v>955000</c:v>
                </c:pt>
                <c:pt idx="6">
                  <c:v>1030485</c:v>
                </c:pt>
                <c:pt idx="7">
                  <c:v>952000</c:v>
                </c:pt>
                <c:pt idx="8">
                  <c:v>605000</c:v>
                </c:pt>
              </c:numCache>
            </c:numRef>
          </c:val>
        </c:ser>
        <c:shape val="box"/>
        <c:axId val="123824384"/>
        <c:axId val="123846656"/>
        <c:axId val="0"/>
      </c:bar3DChart>
      <c:catAx>
        <c:axId val="123824384"/>
        <c:scaling>
          <c:orientation val="minMax"/>
        </c:scaling>
        <c:axPos val="b"/>
        <c:numFmt formatCode="General" sourceLinked="1"/>
        <c:majorTickMark val="none"/>
        <c:tickLblPos val="nextTo"/>
        <c:crossAx val="123846656"/>
        <c:crosses val="autoZero"/>
        <c:auto val="1"/>
        <c:lblAlgn val="ctr"/>
        <c:lblOffset val="100"/>
      </c:catAx>
      <c:valAx>
        <c:axId val="1238466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824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63</xdr:row>
      <xdr:rowOff>19050</xdr:rowOff>
    </xdr:from>
    <xdr:to>
      <xdr:col>6</xdr:col>
      <xdr:colOff>1152524</xdr:colOff>
      <xdr:row>80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66.693211226855" createdVersion="3" refreshedVersion="3" minRefreshableVersion="3" recordCount="86">
  <cacheSource type="worksheet">
    <worksheetSource name="Table5"/>
  </cacheSource>
  <cacheFields count="10">
    <cacheField name="FULLNAME" numFmtId="0">
      <sharedItems containsBlank="1" count="10">
        <s v="Calatlantic Title West"/>
        <s v="Core Title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1">
        <s v="MCCARRAN"/>
        <s v="KIETZKE"/>
        <s v="CARSON CITY"/>
        <s v="MINDEN"/>
        <s v="GARDNERVILLE"/>
        <s v="LAKESIDEMOANA"/>
        <s v="DAMONTE"/>
        <s v="RIDGEVIEW"/>
        <s v="PLUMB"/>
        <s v="LAKESIDE"/>
        <m u="1"/>
      </sharedItems>
    </cacheField>
    <cacheField name="EO" numFmtId="0">
      <sharedItems containsBlank="1" count="28">
        <s v="LH"/>
        <s v="CC"/>
        <s v="DC"/>
        <s v="KDJ"/>
        <s v="ASK"/>
        <s v="AMG"/>
        <s v="UNK"/>
        <s v="ET"/>
        <s v="3"/>
        <s v="12"/>
        <s v="24"/>
        <s v="15"/>
        <s v="9"/>
        <s v="5"/>
        <s v="10"/>
        <s v="23"/>
        <s v="DP"/>
        <s v="NF"/>
        <s v="LM"/>
        <s v="BA"/>
        <s v="RS"/>
        <s v="DKC"/>
        <s v="AE"/>
        <s v="SL"/>
        <s v="AM"/>
        <s v="RLT"/>
        <s v="MB"/>
        <m u="1"/>
      </sharedItems>
    </cacheField>
    <cacheField name="PROPTYPE" numFmtId="0">
      <sharedItems containsBlank="1" count="6">
        <s v="SINGLE FAM RES."/>
        <s v="COMMERCIAL"/>
        <s v="CONDO/TWNHSE"/>
        <s v="VACANT LAND"/>
        <s v="MOBILE HOME"/>
        <m u="1"/>
      </sharedItems>
    </cacheField>
    <cacheField name="DOCNUM" numFmtId="0">
      <sharedItems containsSemiMixedTypes="0" containsString="0" containsNumber="1" containsInteger="1" minValue="549383" maxValue="549963"/>
    </cacheField>
    <cacheField name="AMOUNT" numFmtId="165">
      <sharedItems containsSemiMixedTypes="0" containsString="0" containsNumber="1" containsInteger="1" minValue="125000" maxValue="175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9-03T00:00:00" maxDate="2024-10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66.693341435188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5">
        <s v="Core Title"/>
        <s v="First Centennial Title"/>
        <s v="Signature Title"/>
        <s v="Stewart Title"/>
        <s v="Ticor Title"/>
        <s v="Toiyabe Title"/>
        <m/>
        <s v="Western Title" u="1"/>
        <s v="Driggs Title Agency" u="1"/>
        <s v="Driggs Title Agency Inc - Nevada" u="1"/>
        <s v="Capital Title" u="1"/>
        <s v="First American Title" u="1"/>
        <s v="Acme Title and Escrow" u="1"/>
        <s v="Reliant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HARD MONEY"/>
        <s v="CONSTRUCTION"/>
        <s v="CONVENTIONAL"/>
        <s v="VA"/>
        <s v="CREDIT LINE"/>
        <m/>
        <s v="SBA" u="1"/>
        <s v="FHA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49402" maxValue="549911"/>
    </cacheField>
    <cacheField name="AMOUNT" numFmtId="165">
      <sharedItems containsString="0" containsBlank="1" containsNumber="1" containsInteger="1" minValue="35000" maxValue="3500000"/>
    </cacheField>
    <cacheField name="RECDATE" numFmtId="14">
      <sharedItems containsNonDate="0" containsDate="1" containsString="0" containsBlank="1" minDate="2024-09-04T00:00:00" maxDate="2024-09-28T00:00:00"/>
    </cacheField>
    <cacheField name="LENDER" numFmtId="0">
      <sharedItems containsBlank="1" count="107">
        <s v="SLT INC"/>
        <s v="US BANK NA"/>
        <s v="MASON MCDUFFIE MORTGAGE CORP"/>
        <s v="FJM INDUSTRIES INC"/>
        <s v="GUILD MORTGAGE CO LLC"/>
        <s v="UNITED WHOLESALE MORTGAGE LLC"/>
        <s v="EL DORADO SAVINGS BANK"/>
        <s v="GREATER NEVADA CREDIT UNION"/>
        <s v="MOVEMENT MORTGAGE LLC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s v="CAL"/>
    <x v="0"/>
    <x v="0"/>
    <x v="0"/>
    <n v="549879"/>
    <n v="760000"/>
    <x v="0"/>
    <s v="YES"/>
    <d v="2024-09-26T00:00:00"/>
  </r>
  <r>
    <x v="0"/>
    <s v="CAL"/>
    <x v="0"/>
    <x v="0"/>
    <x v="0"/>
    <n v="549757"/>
    <n v="524950"/>
    <x v="0"/>
    <s v="YES"/>
    <d v="2024-09-20T00:00:00"/>
  </r>
  <r>
    <x v="0"/>
    <s v="CAL"/>
    <x v="0"/>
    <x v="0"/>
    <x v="0"/>
    <n v="549428"/>
    <n v="719950"/>
    <x v="0"/>
    <s v="YES"/>
    <d v="2024-09-04T00:00:00"/>
  </r>
  <r>
    <x v="0"/>
    <s v="CAL"/>
    <x v="0"/>
    <x v="0"/>
    <x v="0"/>
    <n v="549701"/>
    <n v="540000"/>
    <x v="0"/>
    <s v="YES"/>
    <d v="2024-09-18T00:00:00"/>
  </r>
  <r>
    <x v="0"/>
    <s v="CAL"/>
    <x v="0"/>
    <x v="0"/>
    <x v="0"/>
    <n v="549812"/>
    <n v="629950"/>
    <x v="0"/>
    <s v="YES"/>
    <d v="2024-09-24T00:00:00"/>
  </r>
  <r>
    <x v="0"/>
    <s v="CAL"/>
    <x v="0"/>
    <x v="0"/>
    <x v="0"/>
    <n v="549660"/>
    <n v="670000"/>
    <x v="0"/>
    <s v="YES"/>
    <d v="2024-09-17T00:00:00"/>
  </r>
  <r>
    <x v="0"/>
    <s v="CAL"/>
    <x v="0"/>
    <x v="0"/>
    <x v="0"/>
    <n v="549819"/>
    <n v="528070"/>
    <x v="0"/>
    <s v="YES"/>
    <d v="2024-09-24T00:00:00"/>
  </r>
  <r>
    <x v="0"/>
    <s v="CAL"/>
    <x v="0"/>
    <x v="0"/>
    <x v="0"/>
    <n v="549823"/>
    <n v="507500"/>
    <x v="0"/>
    <s v="YES"/>
    <d v="2024-09-24T00:00:00"/>
  </r>
  <r>
    <x v="0"/>
    <s v="CAL"/>
    <x v="0"/>
    <x v="0"/>
    <x v="0"/>
    <n v="549951"/>
    <n v="534950"/>
    <x v="0"/>
    <s v="YES"/>
    <d v="2024-09-30T00:00:00"/>
  </r>
  <r>
    <x v="0"/>
    <s v="CAL"/>
    <x v="0"/>
    <x v="0"/>
    <x v="0"/>
    <n v="549730"/>
    <n v="571940"/>
    <x v="0"/>
    <s v="YES"/>
    <d v="2024-09-19T00:00:00"/>
  </r>
  <r>
    <x v="0"/>
    <s v="CAL"/>
    <x v="0"/>
    <x v="0"/>
    <x v="0"/>
    <n v="549597"/>
    <n v="540000"/>
    <x v="0"/>
    <s v="YES"/>
    <d v="2024-09-12T00:00:00"/>
  </r>
  <r>
    <x v="0"/>
    <s v="CAL"/>
    <x v="0"/>
    <x v="0"/>
    <x v="0"/>
    <n v="549621"/>
    <n v="523851"/>
    <x v="0"/>
    <s v="YES"/>
    <d v="2024-09-13T00:00:00"/>
  </r>
  <r>
    <x v="0"/>
    <s v="CAL"/>
    <x v="0"/>
    <x v="0"/>
    <x v="0"/>
    <n v="549656"/>
    <n v="520000"/>
    <x v="0"/>
    <s v="YES"/>
    <d v="2024-09-16T00:00:00"/>
  </r>
  <r>
    <x v="0"/>
    <s v="CAL"/>
    <x v="0"/>
    <x v="0"/>
    <x v="0"/>
    <n v="549859"/>
    <n v="500000"/>
    <x v="0"/>
    <s v="YES"/>
    <d v="2024-09-25T00:00:00"/>
  </r>
  <r>
    <x v="0"/>
    <s v="CAL"/>
    <x v="0"/>
    <x v="0"/>
    <x v="0"/>
    <n v="549852"/>
    <n v="515000"/>
    <x v="0"/>
    <s v="YES"/>
    <d v="2024-09-25T00:00:00"/>
  </r>
  <r>
    <x v="0"/>
    <s v="CAL"/>
    <x v="0"/>
    <x v="0"/>
    <x v="0"/>
    <n v="549884"/>
    <n v="549950"/>
    <x v="0"/>
    <s v="YES"/>
    <d v="2024-09-26T00:00:00"/>
  </r>
  <r>
    <x v="0"/>
    <s v="CAL"/>
    <x v="0"/>
    <x v="0"/>
    <x v="0"/>
    <n v="549829"/>
    <n v="507500"/>
    <x v="0"/>
    <s v="YES"/>
    <d v="2024-09-24T00:00:00"/>
  </r>
  <r>
    <x v="0"/>
    <s v="CAL"/>
    <x v="0"/>
    <x v="0"/>
    <x v="0"/>
    <n v="549646"/>
    <n v="509950"/>
    <x v="0"/>
    <s v="YES"/>
    <d v="2024-09-16T00:00:00"/>
  </r>
  <r>
    <x v="1"/>
    <s v="CT"/>
    <x v="1"/>
    <x v="1"/>
    <x v="1"/>
    <n v="549547"/>
    <n v="510000"/>
    <x v="1"/>
    <s v="YES"/>
    <d v="2024-09-10T00:00:00"/>
  </r>
  <r>
    <x v="1"/>
    <s v="CT"/>
    <x v="2"/>
    <x v="2"/>
    <x v="0"/>
    <n v="549956"/>
    <n v="490000"/>
    <x v="1"/>
    <s v="YES"/>
    <d v="2024-09-30T00:00:00"/>
  </r>
  <r>
    <x v="1"/>
    <s v="CT"/>
    <x v="2"/>
    <x v="2"/>
    <x v="1"/>
    <n v="549963"/>
    <n v="517500"/>
    <x v="1"/>
    <s v="YES"/>
    <d v="2024-09-30T00:00:00"/>
  </r>
  <r>
    <x v="1"/>
    <s v="CT"/>
    <x v="2"/>
    <x v="3"/>
    <x v="2"/>
    <n v="549404"/>
    <n v="427963"/>
    <x v="0"/>
    <s v="YES"/>
    <d v="2024-09-04T00:00:00"/>
  </r>
  <r>
    <x v="1"/>
    <s v="CT"/>
    <x v="1"/>
    <x v="4"/>
    <x v="2"/>
    <n v="549948"/>
    <n v="285000"/>
    <x v="1"/>
    <s v="YES"/>
    <d v="2024-09-30T00:00:00"/>
  </r>
  <r>
    <x v="1"/>
    <s v="CT"/>
    <x v="2"/>
    <x v="5"/>
    <x v="0"/>
    <n v="549412"/>
    <n v="420000"/>
    <x v="1"/>
    <s v="YES"/>
    <d v="2024-09-04T00:00:00"/>
  </r>
  <r>
    <x v="1"/>
    <s v="CT"/>
    <x v="2"/>
    <x v="6"/>
    <x v="0"/>
    <n v="549444"/>
    <n v="875000"/>
    <x v="1"/>
    <s v="YES"/>
    <d v="2024-09-05T00:00:00"/>
  </r>
  <r>
    <x v="1"/>
    <s v="CT"/>
    <x v="2"/>
    <x v="2"/>
    <x v="0"/>
    <n v="549417"/>
    <n v="595000"/>
    <x v="1"/>
    <s v="YES"/>
    <d v="2024-09-04T00:00:00"/>
  </r>
  <r>
    <x v="1"/>
    <s v="CT"/>
    <x v="2"/>
    <x v="3"/>
    <x v="0"/>
    <n v="549943"/>
    <n v="305000"/>
    <x v="1"/>
    <s v="YES"/>
    <d v="2024-09-30T00:00:00"/>
  </r>
  <r>
    <x v="1"/>
    <s v="CT"/>
    <x v="2"/>
    <x v="5"/>
    <x v="1"/>
    <n v="549801"/>
    <n v="1750000"/>
    <x v="1"/>
    <s v="YES"/>
    <d v="2024-09-24T00:00:00"/>
  </r>
  <r>
    <x v="1"/>
    <s v="CT"/>
    <x v="2"/>
    <x v="5"/>
    <x v="0"/>
    <n v="549915"/>
    <n v="515000"/>
    <x v="1"/>
    <s v="YES"/>
    <d v="2024-09-27T00:00:00"/>
  </r>
  <r>
    <x v="1"/>
    <s v="CT"/>
    <x v="2"/>
    <x v="2"/>
    <x v="0"/>
    <n v="549709"/>
    <n v="489000"/>
    <x v="1"/>
    <s v="YES"/>
    <d v="2024-09-18T00:00:00"/>
  </r>
  <r>
    <x v="1"/>
    <s v="CT"/>
    <x v="2"/>
    <x v="3"/>
    <x v="2"/>
    <n v="549892"/>
    <n v="275000"/>
    <x v="1"/>
    <s v="YES"/>
    <d v="2024-09-27T00:00:00"/>
  </r>
  <r>
    <x v="1"/>
    <s v="CT"/>
    <x v="2"/>
    <x v="3"/>
    <x v="0"/>
    <n v="549479"/>
    <n v="590000"/>
    <x v="1"/>
    <s v="YES"/>
    <d v="2024-09-06T00:00:00"/>
  </r>
  <r>
    <x v="1"/>
    <s v="CT"/>
    <x v="2"/>
    <x v="2"/>
    <x v="3"/>
    <n v="549846"/>
    <n v="125000"/>
    <x v="1"/>
    <s v="YES"/>
    <d v="2024-09-25T00:00:00"/>
  </r>
  <r>
    <x v="1"/>
    <s v="CT"/>
    <x v="2"/>
    <x v="3"/>
    <x v="0"/>
    <n v="549445"/>
    <n v="551000"/>
    <x v="1"/>
    <s v="YES"/>
    <d v="2024-09-05T00:00:00"/>
  </r>
  <r>
    <x v="1"/>
    <s v="CT"/>
    <x v="2"/>
    <x v="2"/>
    <x v="0"/>
    <n v="549837"/>
    <n v="525000"/>
    <x v="1"/>
    <s v="YES"/>
    <d v="2024-09-25T00:00:00"/>
  </r>
  <r>
    <x v="1"/>
    <s v="CT"/>
    <x v="1"/>
    <x v="4"/>
    <x v="0"/>
    <n v="549643"/>
    <n v="315000"/>
    <x v="1"/>
    <s v="YES"/>
    <d v="2024-09-16T00:00:00"/>
  </r>
  <r>
    <x v="1"/>
    <s v="CT"/>
    <x v="2"/>
    <x v="5"/>
    <x v="4"/>
    <n v="549477"/>
    <n v="398000"/>
    <x v="1"/>
    <s v="YES"/>
    <d v="2024-09-06T00:00:00"/>
  </r>
  <r>
    <x v="1"/>
    <s v="CT"/>
    <x v="1"/>
    <x v="4"/>
    <x v="0"/>
    <n v="549712"/>
    <n v="420000"/>
    <x v="1"/>
    <s v="YES"/>
    <d v="2024-09-18T00:00:00"/>
  </r>
  <r>
    <x v="1"/>
    <s v="CT"/>
    <x v="2"/>
    <x v="3"/>
    <x v="0"/>
    <n v="549483"/>
    <n v="420000"/>
    <x v="1"/>
    <s v="YES"/>
    <d v="2024-09-06T00:00:00"/>
  </r>
  <r>
    <x v="1"/>
    <s v="CT"/>
    <x v="2"/>
    <x v="2"/>
    <x v="0"/>
    <n v="549431"/>
    <n v="655000"/>
    <x v="1"/>
    <s v="YES"/>
    <d v="2024-09-04T00:00:00"/>
  </r>
  <r>
    <x v="1"/>
    <s v="CT"/>
    <x v="2"/>
    <x v="2"/>
    <x v="0"/>
    <n v="549787"/>
    <n v="375000"/>
    <x v="1"/>
    <s v="YES"/>
    <d v="2024-09-23T00:00:00"/>
  </r>
  <r>
    <x v="1"/>
    <s v="CT"/>
    <x v="2"/>
    <x v="2"/>
    <x v="0"/>
    <n v="549576"/>
    <n v="355000"/>
    <x v="1"/>
    <s v="YES"/>
    <d v="2024-09-12T00:00:00"/>
  </r>
  <r>
    <x v="1"/>
    <s v="CT"/>
    <x v="2"/>
    <x v="3"/>
    <x v="2"/>
    <n v="549392"/>
    <n v="436227"/>
    <x v="0"/>
    <s v="YES"/>
    <d v="2024-09-03T00:00:00"/>
  </r>
  <r>
    <x v="1"/>
    <s v="CT"/>
    <x v="1"/>
    <x v="4"/>
    <x v="0"/>
    <n v="549433"/>
    <n v="315000"/>
    <x v="1"/>
    <s v="YES"/>
    <d v="2024-09-04T00:00:00"/>
  </r>
  <r>
    <x v="2"/>
    <s v="FA"/>
    <x v="3"/>
    <x v="7"/>
    <x v="0"/>
    <n v="549383"/>
    <n v="425000"/>
    <x v="1"/>
    <s v="YES"/>
    <d v="2024-09-03T00:00:00"/>
  </r>
  <r>
    <x v="2"/>
    <s v="FA"/>
    <x v="3"/>
    <x v="7"/>
    <x v="0"/>
    <n v="549654"/>
    <n v="527000"/>
    <x v="1"/>
    <s v="YES"/>
    <d v="2024-09-16T00:00:00"/>
  </r>
  <r>
    <x v="3"/>
    <s v="FC"/>
    <x v="4"/>
    <x v="8"/>
    <x v="0"/>
    <n v="549510"/>
    <n v="480000"/>
    <x v="1"/>
    <s v="YES"/>
    <d v="2024-09-09T00:00:00"/>
  </r>
  <r>
    <x v="3"/>
    <s v="FC"/>
    <x v="5"/>
    <x v="9"/>
    <x v="3"/>
    <n v="549530"/>
    <n v="175000"/>
    <x v="1"/>
    <s v="YES"/>
    <d v="2024-09-10T00:00:00"/>
  </r>
  <r>
    <x v="3"/>
    <s v="FC"/>
    <x v="6"/>
    <x v="10"/>
    <x v="0"/>
    <n v="549531"/>
    <n v="799000"/>
    <x v="1"/>
    <s v="YES"/>
    <d v="2024-09-10T00:00:00"/>
  </r>
  <r>
    <x v="3"/>
    <s v="FC"/>
    <x v="7"/>
    <x v="11"/>
    <x v="0"/>
    <n v="549473"/>
    <n v="597364"/>
    <x v="0"/>
    <s v="YES"/>
    <d v="2024-09-06T00:00:00"/>
  </r>
  <r>
    <x v="3"/>
    <s v="FC"/>
    <x v="7"/>
    <x v="12"/>
    <x v="0"/>
    <n v="549434"/>
    <n v="759000"/>
    <x v="1"/>
    <s v="YES"/>
    <d v="2024-09-04T00:00:00"/>
  </r>
  <r>
    <x v="3"/>
    <s v="FC"/>
    <x v="7"/>
    <x v="13"/>
    <x v="2"/>
    <n v="549540"/>
    <n v="370000"/>
    <x v="1"/>
    <s v="YES"/>
    <d v="2024-09-10T00:00:00"/>
  </r>
  <r>
    <x v="3"/>
    <s v="FC"/>
    <x v="6"/>
    <x v="10"/>
    <x v="2"/>
    <n v="549826"/>
    <n v="330000"/>
    <x v="1"/>
    <s v="YES"/>
    <d v="2024-09-24T00:00:00"/>
  </r>
  <r>
    <x v="3"/>
    <s v="FC"/>
    <x v="7"/>
    <x v="14"/>
    <x v="0"/>
    <n v="549844"/>
    <n v="445000"/>
    <x v="1"/>
    <s v="YES"/>
    <d v="2024-09-25T00:00:00"/>
  </r>
  <r>
    <x v="3"/>
    <s v="FC"/>
    <x v="2"/>
    <x v="15"/>
    <x v="2"/>
    <n v="549641"/>
    <n v="275000"/>
    <x v="1"/>
    <s v="YES"/>
    <d v="2024-09-16T00:00:00"/>
  </r>
  <r>
    <x v="3"/>
    <s v="FC"/>
    <x v="4"/>
    <x v="8"/>
    <x v="0"/>
    <n v="549632"/>
    <n v="375000"/>
    <x v="1"/>
    <s v="YES"/>
    <d v="2024-09-16T00:00:00"/>
  </r>
  <r>
    <x v="3"/>
    <s v="FC"/>
    <x v="4"/>
    <x v="8"/>
    <x v="0"/>
    <n v="549590"/>
    <n v="575000"/>
    <x v="1"/>
    <s v="YES"/>
    <d v="2024-09-12T00:00:00"/>
  </r>
  <r>
    <x v="3"/>
    <s v="FC"/>
    <x v="2"/>
    <x v="15"/>
    <x v="2"/>
    <n v="549706"/>
    <n v="295000"/>
    <x v="1"/>
    <s v="YES"/>
    <d v="2024-09-18T00:00:00"/>
  </r>
  <r>
    <x v="3"/>
    <s v="FC"/>
    <x v="6"/>
    <x v="10"/>
    <x v="0"/>
    <n v="549698"/>
    <n v="585000"/>
    <x v="1"/>
    <s v="YES"/>
    <d v="2024-09-18T00:00:00"/>
  </r>
  <r>
    <x v="4"/>
    <s v="LT"/>
    <x v="8"/>
    <x v="16"/>
    <x v="0"/>
    <n v="549509"/>
    <n v="605000"/>
    <x v="1"/>
    <s v="YES"/>
    <d v="2024-09-09T00:00:00"/>
  </r>
  <r>
    <x v="5"/>
    <s v="SIG"/>
    <x v="2"/>
    <x v="17"/>
    <x v="2"/>
    <n v="549471"/>
    <n v="192000"/>
    <x v="1"/>
    <s v="YES"/>
    <d v="2024-09-06T00:00:00"/>
  </r>
  <r>
    <x v="6"/>
    <s v="ST"/>
    <x v="1"/>
    <x v="18"/>
    <x v="2"/>
    <n v="549389"/>
    <n v="660000"/>
    <x v="0"/>
    <s v="YES"/>
    <d v="2024-09-03T00:00:00"/>
  </r>
  <r>
    <x v="6"/>
    <s v="ST"/>
    <x v="4"/>
    <x v="19"/>
    <x v="0"/>
    <n v="549815"/>
    <n v="440000"/>
    <x v="1"/>
    <s v="YES"/>
    <d v="2024-09-24T00:00:00"/>
  </r>
  <r>
    <x v="6"/>
    <s v="ST"/>
    <x v="8"/>
    <x v="20"/>
    <x v="0"/>
    <n v="549584"/>
    <n v="560000"/>
    <x v="1"/>
    <s v="YES"/>
    <d v="2024-09-12T00:00:00"/>
  </r>
  <r>
    <x v="6"/>
    <s v="ST"/>
    <x v="1"/>
    <x v="18"/>
    <x v="2"/>
    <n v="549390"/>
    <n v="645000"/>
    <x v="0"/>
    <s v="YES"/>
    <d v="2024-09-03T00:00:00"/>
  </r>
  <r>
    <x v="6"/>
    <s v="ST"/>
    <x v="4"/>
    <x v="19"/>
    <x v="2"/>
    <n v="549670"/>
    <n v="360000"/>
    <x v="1"/>
    <s v="YES"/>
    <d v="2024-09-17T00:00:00"/>
  </r>
  <r>
    <x v="6"/>
    <s v="ST"/>
    <x v="1"/>
    <x v="18"/>
    <x v="2"/>
    <n v="549387"/>
    <n v="645000"/>
    <x v="0"/>
    <s v="YES"/>
    <d v="2024-09-03T00:00:00"/>
  </r>
  <r>
    <x v="6"/>
    <s v="ST"/>
    <x v="1"/>
    <x v="18"/>
    <x v="2"/>
    <n v="549386"/>
    <n v="330000"/>
    <x v="0"/>
    <s v="YES"/>
    <d v="2024-09-03T00:00:00"/>
  </r>
  <r>
    <x v="6"/>
    <s v="ST"/>
    <x v="4"/>
    <x v="19"/>
    <x v="0"/>
    <n v="549456"/>
    <n v="225000"/>
    <x v="1"/>
    <s v="YES"/>
    <d v="2024-09-05T00:00:00"/>
  </r>
  <r>
    <x v="6"/>
    <s v="ST"/>
    <x v="1"/>
    <x v="18"/>
    <x v="2"/>
    <n v="549388"/>
    <n v="660000"/>
    <x v="0"/>
    <s v="YES"/>
    <d v="2024-09-03T00:00:00"/>
  </r>
  <r>
    <x v="7"/>
    <s v="TI"/>
    <x v="2"/>
    <x v="21"/>
    <x v="3"/>
    <n v="549416"/>
    <n v="135000"/>
    <x v="1"/>
    <s v="YES"/>
    <d v="2024-09-04T00:00:00"/>
  </r>
  <r>
    <x v="7"/>
    <s v="TI"/>
    <x v="2"/>
    <x v="21"/>
    <x v="0"/>
    <n v="549468"/>
    <n v="950000"/>
    <x v="1"/>
    <s v="YES"/>
    <d v="2024-09-06T00:00:00"/>
  </r>
  <r>
    <x v="7"/>
    <s v="TI"/>
    <x v="1"/>
    <x v="22"/>
    <x v="0"/>
    <n v="549485"/>
    <n v="560258"/>
    <x v="0"/>
    <s v="YES"/>
    <d v="2024-09-06T00:00:00"/>
  </r>
  <r>
    <x v="7"/>
    <s v="TI"/>
    <x v="9"/>
    <x v="23"/>
    <x v="0"/>
    <n v="549532"/>
    <n v="345000"/>
    <x v="1"/>
    <s v="YES"/>
    <d v="2024-09-10T00:00:00"/>
  </r>
  <r>
    <x v="7"/>
    <s v="TI"/>
    <x v="1"/>
    <x v="24"/>
    <x v="0"/>
    <n v="549588"/>
    <n v="515000"/>
    <x v="1"/>
    <s v="YES"/>
    <d v="2024-09-12T00:00:00"/>
  </r>
  <r>
    <x v="7"/>
    <s v="TI"/>
    <x v="9"/>
    <x v="23"/>
    <x v="4"/>
    <n v="549905"/>
    <n v="375000"/>
    <x v="1"/>
    <s v="YES"/>
    <d v="2024-09-27T00:00:00"/>
  </r>
  <r>
    <x v="7"/>
    <s v="TI"/>
    <x v="2"/>
    <x v="21"/>
    <x v="0"/>
    <n v="549912"/>
    <n v="525000"/>
    <x v="1"/>
    <s v="YES"/>
    <d v="2024-09-27T00:00:00"/>
  </r>
  <r>
    <x v="7"/>
    <s v="TI"/>
    <x v="2"/>
    <x v="21"/>
    <x v="0"/>
    <n v="549920"/>
    <n v="590000"/>
    <x v="1"/>
    <s v="YES"/>
    <d v="2024-09-27T00:00:00"/>
  </r>
  <r>
    <x v="7"/>
    <s v="TI"/>
    <x v="2"/>
    <x v="21"/>
    <x v="0"/>
    <n v="549741"/>
    <n v="660000"/>
    <x v="1"/>
    <s v="YES"/>
    <d v="2024-09-20T00:00:00"/>
  </r>
  <r>
    <x v="7"/>
    <s v="TI"/>
    <x v="2"/>
    <x v="21"/>
    <x v="0"/>
    <n v="549778"/>
    <n v="405000"/>
    <x v="1"/>
    <s v="YES"/>
    <d v="2024-09-23T00:00:00"/>
  </r>
  <r>
    <x v="7"/>
    <s v="TI"/>
    <x v="1"/>
    <x v="22"/>
    <x v="0"/>
    <n v="549802"/>
    <n v="550000"/>
    <x v="1"/>
    <s v="YES"/>
    <d v="2024-09-24T00:00:00"/>
  </r>
  <r>
    <x v="7"/>
    <s v="TI"/>
    <x v="2"/>
    <x v="21"/>
    <x v="0"/>
    <n v="549591"/>
    <n v="459000"/>
    <x v="1"/>
    <s v="YES"/>
    <d v="2024-09-12T00:00:00"/>
  </r>
  <r>
    <x v="7"/>
    <s v="TI"/>
    <x v="2"/>
    <x v="21"/>
    <x v="2"/>
    <n v="549594"/>
    <n v="350000"/>
    <x v="1"/>
    <s v="YES"/>
    <d v="2024-09-12T00:00:00"/>
  </r>
  <r>
    <x v="7"/>
    <s v="TI"/>
    <x v="1"/>
    <x v="22"/>
    <x v="0"/>
    <n v="549619"/>
    <n v="340000"/>
    <x v="1"/>
    <s v="YES"/>
    <d v="2024-09-13T00:00:00"/>
  </r>
  <r>
    <x v="7"/>
    <s v="TI"/>
    <x v="4"/>
    <x v="25"/>
    <x v="0"/>
    <n v="549917"/>
    <n v="385000"/>
    <x v="1"/>
    <s v="YES"/>
    <d v="2024-09-27T00:00:00"/>
  </r>
  <r>
    <x v="8"/>
    <s v="TT"/>
    <x v="3"/>
    <x v="26"/>
    <x v="0"/>
    <n v="549475"/>
    <n v="673000"/>
    <x v="1"/>
    <s v="YES"/>
    <d v="2024-09-06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CT"/>
    <x v="0"/>
    <s v="007-552-44"/>
    <n v="549759"/>
    <n v="3500000"/>
    <d v="2024-09-20T00:00:00"/>
    <x v="0"/>
  </r>
  <r>
    <x v="1"/>
    <s v="FC"/>
    <x v="1"/>
    <s v="010-062-42"/>
    <n v="549850"/>
    <n v="523385"/>
    <d v="2024-09-25T00:00:00"/>
    <x v="1"/>
  </r>
  <r>
    <x v="1"/>
    <s v="FC"/>
    <x v="2"/>
    <s v="009-178-03"/>
    <n v="549835"/>
    <n v="540500"/>
    <d v="2024-09-25T00:00:00"/>
    <x v="2"/>
  </r>
  <r>
    <x v="1"/>
    <s v="FC"/>
    <x v="0"/>
    <s v="009-301-06"/>
    <n v="549870"/>
    <n v="1000000"/>
    <d v="2024-09-26T00:00:00"/>
    <x v="3"/>
  </r>
  <r>
    <x v="2"/>
    <s v="SIG"/>
    <x v="2"/>
    <s v="004-176-03"/>
    <n v="549499"/>
    <n v="306000"/>
    <d v="2024-09-09T00:00:00"/>
    <x v="4"/>
  </r>
  <r>
    <x v="2"/>
    <s v="SIG"/>
    <x v="2"/>
    <s v="010-374-02"/>
    <n v="549788"/>
    <n v="457000"/>
    <d v="2024-09-23T00:00:00"/>
    <x v="4"/>
  </r>
  <r>
    <x v="3"/>
    <s v="ST"/>
    <x v="3"/>
    <s v="007-663-03"/>
    <n v="549898"/>
    <n v="719000"/>
    <d v="2024-09-27T00:00:00"/>
    <x v="5"/>
  </r>
  <r>
    <x v="3"/>
    <s v="ST"/>
    <x v="4"/>
    <s v="008-753-15"/>
    <n v="549504"/>
    <n v="35000"/>
    <d v="2024-09-09T00:00:00"/>
    <x v="6"/>
  </r>
  <r>
    <x v="3"/>
    <s v="ST"/>
    <x v="2"/>
    <s v="002-204-04"/>
    <n v="549896"/>
    <n v="180000"/>
    <d v="2024-09-27T00:00:00"/>
    <x v="4"/>
  </r>
  <r>
    <x v="4"/>
    <s v="TI"/>
    <x v="4"/>
    <s v="008-086-27"/>
    <n v="549538"/>
    <n v="57500"/>
    <d v="2024-09-10T00:00:00"/>
    <x v="7"/>
  </r>
  <r>
    <x v="4"/>
    <s v="TI"/>
    <x v="4"/>
    <s v="010-062-03"/>
    <n v="549527"/>
    <n v="150000"/>
    <d v="2024-09-10T00:00:00"/>
    <x v="5"/>
  </r>
  <r>
    <x v="4"/>
    <s v="TI"/>
    <x v="2"/>
    <s v="002-682-06"/>
    <n v="549652"/>
    <n v="263500"/>
    <d v="2024-09-16T00:00:00"/>
    <x v="4"/>
  </r>
  <r>
    <x v="4"/>
    <s v="TI"/>
    <x v="2"/>
    <s v="007-492-04"/>
    <n v="549836"/>
    <n v="188500"/>
    <d v="2024-09-25T00:00:00"/>
    <x v="5"/>
  </r>
  <r>
    <x v="4"/>
    <s v="TI"/>
    <x v="2"/>
    <s v="008-323-04"/>
    <n v="549911"/>
    <n v="87000"/>
    <d v="2024-09-27T00:00:00"/>
    <x v="5"/>
  </r>
  <r>
    <x v="4"/>
    <s v="TI"/>
    <x v="2"/>
    <s v="003-131-17"/>
    <n v="549402"/>
    <n v="93500"/>
    <d v="2024-09-04T00:00:00"/>
    <x v="5"/>
  </r>
  <r>
    <x v="5"/>
    <s v="TT"/>
    <x v="2"/>
    <s v="010-413-47"/>
    <n v="549767"/>
    <n v="357485"/>
    <d v="2024-09-23T00:00:00"/>
    <x v="8"/>
  </r>
  <r>
    <x v="6"/>
    <m/>
    <x v="5"/>
    <m/>
    <m/>
    <m/>
    <m/>
    <x v="9"/>
  </r>
  <r>
    <x v="6"/>
    <m/>
    <x v="5"/>
    <m/>
    <m/>
    <m/>
    <m/>
    <x v="9"/>
  </r>
  <r>
    <x v="6"/>
    <m/>
    <x v="5"/>
    <m/>
    <m/>
    <m/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1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2">
        <item m="1" x="10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compact="0" showAll="0">
      <items count="29"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6">
    <i>
      <x v="1"/>
    </i>
    <i r="1">
      <x v="1"/>
    </i>
    <i r="2">
      <x v="1"/>
    </i>
    <i>
      <x v="2"/>
    </i>
    <i r="1">
      <x v="2"/>
    </i>
    <i r="2">
      <x v="2"/>
    </i>
    <i r="2">
      <x v="5"/>
    </i>
    <i r="1">
      <x v="3"/>
    </i>
    <i r="2">
      <x v="3"/>
    </i>
    <i r="2">
      <x v="4"/>
    </i>
    <i r="2">
      <x v="6"/>
    </i>
    <i r="2">
      <x v="7"/>
    </i>
    <i>
      <x v="3"/>
    </i>
    <i r="1">
      <x v="4"/>
    </i>
    <i r="2">
      <x v="8"/>
    </i>
    <i>
      <x v="4"/>
    </i>
    <i r="1">
      <x v="3"/>
    </i>
    <i r="2">
      <x v="16"/>
    </i>
    <i r="1">
      <x v="5"/>
    </i>
    <i r="2">
      <x v="9"/>
    </i>
    <i r="1">
      <x v="6"/>
    </i>
    <i r="2">
      <x v="10"/>
    </i>
    <i r="1">
      <x v="7"/>
    </i>
    <i r="2">
      <x v="11"/>
    </i>
    <i r="1">
      <x v="8"/>
    </i>
    <i r="2">
      <x v="12"/>
    </i>
    <i r="2">
      <x v="13"/>
    </i>
    <i r="2">
      <x v="14"/>
    </i>
    <i r="2">
      <x v="15"/>
    </i>
    <i>
      <x v="5"/>
    </i>
    <i r="1">
      <x v="9"/>
    </i>
    <i r="2">
      <x v="17"/>
    </i>
    <i>
      <x v="6"/>
    </i>
    <i r="1">
      <x v="3"/>
    </i>
    <i r="2">
      <x v="18"/>
    </i>
    <i>
      <x v="7"/>
    </i>
    <i r="1">
      <x v="2"/>
    </i>
    <i r="2">
      <x v="19"/>
    </i>
    <i r="1">
      <x v="5"/>
    </i>
    <i r="2">
      <x v="20"/>
    </i>
    <i r="1">
      <x v="9"/>
    </i>
    <i r="2">
      <x v="21"/>
    </i>
    <i>
      <x v="8"/>
    </i>
    <i r="1">
      <x v="2"/>
    </i>
    <i r="2">
      <x v="23"/>
    </i>
    <i r="2">
      <x v="25"/>
    </i>
    <i r="1">
      <x v="3"/>
    </i>
    <i r="2">
      <x v="22"/>
    </i>
    <i r="1">
      <x v="5"/>
    </i>
    <i r="2">
      <x v="26"/>
    </i>
    <i r="1">
      <x v="10"/>
    </i>
    <i r="2">
      <x v="24"/>
    </i>
    <i>
      <x v="9"/>
    </i>
    <i r="1">
      <x v="4"/>
    </i>
    <i r="2">
      <x v="2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8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0"/>
        <item m="1" x="9"/>
        <item m="1" x="11"/>
        <item x="1"/>
        <item m="1" x="14"/>
        <item m="1" x="13"/>
        <item x="4"/>
        <item x="5"/>
        <item m="1" x="7"/>
        <item m="1" x="8"/>
        <item x="3"/>
        <item x="6"/>
        <item x="0"/>
        <item x="2"/>
        <item t="default"/>
      </items>
    </pivotField>
    <pivotField compact="0" showAll="0" insertBlankRow="1"/>
    <pivotField axis="axisPage" compact="0" showAll="0" insertBlankRow="1">
      <items count="11">
        <item m="1" x="9"/>
        <item x="1"/>
        <item x="2"/>
        <item x="4"/>
        <item m="1" x="7"/>
        <item x="0"/>
        <item m="1" x="8"/>
        <item m="1" x="6"/>
        <item x="3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8">
        <item m="1" x="31"/>
        <item m="1" x="92"/>
        <item m="1" x="105"/>
        <item m="1" x="18"/>
        <item m="1" x="59"/>
        <item m="1" x="34"/>
        <item m="1" x="63"/>
        <item m="1" x="33"/>
        <item m="1" x="28"/>
        <item m="1" x="52"/>
        <item m="1" x="42"/>
        <item m="1" x="25"/>
        <item m="1" x="40"/>
        <item m="1" x="16"/>
        <item m="1" x="12"/>
        <item m="1" x="100"/>
        <item m="1" x="24"/>
        <item m="1" x="57"/>
        <item m="1" x="51"/>
        <item m="1" x="86"/>
        <item m="1" x="74"/>
        <item m="1" x="26"/>
        <item m="1" x="32"/>
        <item m="1" x="81"/>
        <item m="1" x="36"/>
        <item m="1" x="61"/>
        <item m="1" x="10"/>
        <item m="1" x="38"/>
        <item m="1" x="37"/>
        <item m="1" x="102"/>
        <item m="1" x="89"/>
        <item m="1" x="106"/>
        <item x="7"/>
        <item m="1" x="85"/>
        <item m="1" x="11"/>
        <item m="1" x="22"/>
        <item m="1" x="88"/>
        <item m="1" x="95"/>
        <item m="1" x="70"/>
        <item m="1" x="79"/>
        <item m="1" x="20"/>
        <item m="1" x="44"/>
        <item m="1" x="84"/>
        <item m="1" x="13"/>
        <item m="1" x="71"/>
        <item m="1" x="97"/>
        <item m="1" x="49"/>
        <item m="1" x="99"/>
        <item m="1" x="56"/>
        <item m="1" x="104"/>
        <item m="1" x="73"/>
        <item m="1" x="62"/>
        <item m="1" x="39"/>
        <item m="1" x="103"/>
        <item m="1" x="43"/>
        <item m="1" x="30"/>
        <item m="1" x="65"/>
        <item m="1" x="77"/>
        <item m="1" x="23"/>
        <item m="1" x="93"/>
        <item m="1" x="69"/>
        <item m="1" x="90"/>
        <item m="1" x="19"/>
        <item m="1" x="87"/>
        <item m="1" x="101"/>
        <item m="1" x="68"/>
        <item m="1" x="75"/>
        <item m="1" x="47"/>
        <item m="1" x="98"/>
        <item m="1" x="27"/>
        <item m="1" x="83"/>
        <item m="1" x="94"/>
        <item m="1" x="46"/>
        <item m="1" x="29"/>
        <item m="1" x="50"/>
        <item m="1" x="21"/>
        <item m="1" x="15"/>
        <item m="1" x="67"/>
        <item m="1" x="91"/>
        <item m="1" x="17"/>
        <item m="1" x="80"/>
        <item m="1" x="60"/>
        <item m="1" x="78"/>
        <item m="1" x="66"/>
        <item x="1"/>
        <item m="1" x="72"/>
        <item m="1" x="35"/>
        <item m="1" x="58"/>
        <item m="1" x="14"/>
        <item m="1" x="96"/>
        <item m="1" x="76"/>
        <item m="1" x="82"/>
        <item m="1" x="45"/>
        <item m="1" x="41"/>
        <item m="1" x="64"/>
        <item m="1" x="55"/>
        <item m="1" x="53"/>
        <item m="1" x="48"/>
        <item m="1" x="54"/>
        <item x="9"/>
        <item x="0"/>
        <item x="2"/>
        <item x="3"/>
        <item x="4"/>
        <item x="5"/>
        <item x="6"/>
        <item x="8"/>
        <item t="default"/>
      </items>
    </pivotField>
  </pivotFields>
  <rowFields count="2">
    <field x="7"/>
    <field x="0"/>
  </rowFields>
  <rowItems count="34">
    <i>
      <x v="32"/>
    </i>
    <i r="1">
      <x v="7"/>
    </i>
    <i t="blank">
      <x v="32"/>
    </i>
    <i>
      <x v="84"/>
    </i>
    <i r="1">
      <x v="4"/>
    </i>
    <i t="blank">
      <x v="84"/>
    </i>
    <i>
      <x v="99"/>
    </i>
    <i r="1">
      <x v="12"/>
    </i>
    <i t="blank">
      <x v="99"/>
    </i>
    <i>
      <x v="100"/>
    </i>
    <i r="1">
      <x v="13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7"/>
    </i>
    <i r="1">
      <x v="11"/>
    </i>
    <i r="1">
      <x v="14"/>
    </i>
    <i t="blank">
      <x v="103"/>
    </i>
    <i>
      <x v="104"/>
    </i>
    <i r="1">
      <x v="7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8"/>
    </i>
    <i t="blank">
      <x v="10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0" totalsRowCount="1" headerRowDxfId="18" totalsRowDxfId="15" headerRowBorderDxfId="17" tableBorderDxfId="16" totalsRowBorderDxfId="14">
  <autoFilter ref="A4:F9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SUM(B5:B9)</totalsRowFormula>
    </tableColumn>
    <tableColumn id="3" name="DOLLARVOL" totalsRowFunction="custom" totalsRowDxfId="3" dataCellStyle="Normal 2">
      <totalsRowFormula>SUM(C5:C9)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Row],[CLOSINGS]]/$B$11</calculatedColumnFormula>
      <totalsRowFormula>SUM(E5:E9)</totalsRowFormula>
    </tableColumn>
    <tableColumn id="6" name="% OF $$$ VOLUME" totalsRowFunction="custom" dataDxfId="12" totalsRowDxfId="0" dataCellStyle="Normal 2">
      <calculatedColumnFormula>Table2[[#This Row],[DOLLARVOL]]/$C$11</calculatedColumnFormula>
      <totalsRowFormula>SUM(F5:F9)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87" totalsRowShown="0" headerRowDxfId="11">
  <autoFilter ref="A1:J87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0" totalsRowShown="0" headerRowDxfId="10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03" totalsRowShown="0" headerRowDxfId="9" headerRowBorderDxfId="8" tableBorderDxfId="7" totalsRowBorderDxfId="6">
  <autoFilter ref="A1:E10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47</v>
      </c>
    </row>
    <row r="2" spans="1:7">
      <c r="A2" s="2" t="s">
        <v>115</v>
      </c>
    </row>
    <row r="3" spans="1:7">
      <c r="A3" s="2"/>
    </row>
    <row r="4" spans="1:7" ht="13.8" thickBot="1">
      <c r="A4" s="2"/>
    </row>
    <row r="5" spans="1:7" ht="16.2" thickBot="1">
      <c r="A5" s="128" t="s">
        <v>4</v>
      </c>
      <c r="B5" s="129"/>
      <c r="C5" s="129"/>
      <c r="D5" s="129"/>
      <c r="E5" s="129"/>
      <c r="F5" s="129"/>
      <c r="G5" s="130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8" t="s">
        <v>50</v>
      </c>
      <c r="G6" s="118" t="s">
        <v>51</v>
      </c>
    </row>
    <row r="7" spans="1:7">
      <c r="A7" s="135" t="s">
        <v>68</v>
      </c>
      <c r="B7" s="136">
        <v>26</v>
      </c>
      <c r="C7" s="137">
        <v>12934690</v>
      </c>
      <c r="D7" s="138">
        <f t="shared" ref="D7:D15" si="0">B7/$B$16</f>
        <v>0.30232558139534882</v>
      </c>
      <c r="E7" s="138">
        <f t="shared" ref="E7:E15" si="1">C7/$C$16</f>
        <v>0.29913802013248281</v>
      </c>
      <c r="F7" s="139">
        <v>1</v>
      </c>
      <c r="G7" s="139">
        <f t="shared" ref="G7:G15" si="2">RANK(C7,$C$7:$C$15)</f>
        <v>1</v>
      </c>
    </row>
    <row r="8" spans="1:7">
      <c r="A8" s="68" t="s">
        <v>77</v>
      </c>
      <c r="B8" s="69">
        <v>18</v>
      </c>
      <c r="C8" s="70">
        <v>10153561</v>
      </c>
      <c r="D8" s="23">
        <f t="shared" si="0"/>
        <v>0.20930232558139536</v>
      </c>
      <c r="E8" s="23">
        <f t="shared" si="1"/>
        <v>0.2348193992151642</v>
      </c>
      <c r="F8" s="75">
        <v>2</v>
      </c>
      <c r="G8" s="104">
        <f t="shared" si="2"/>
        <v>2</v>
      </c>
    </row>
    <row r="9" spans="1:7">
      <c r="A9" s="68" t="s">
        <v>73</v>
      </c>
      <c r="B9" s="69">
        <v>15</v>
      </c>
      <c r="C9" s="70">
        <v>7144258</v>
      </c>
      <c r="D9" s="23">
        <f t="shared" ref="D9" si="3">B9/$B$16</f>
        <v>0.1744186046511628</v>
      </c>
      <c r="E9" s="23">
        <f t="shared" ref="E9" si="4">C9/$C$16</f>
        <v>0.16522384328002074</v>
      </c>
      <c r="F9" s="75">
        <v>3</v>
      </c>
      <c r="G9" s="104">
        <f t="shared" si="2"/>
        <v>3</v>
      </c>
    </row>
    <row r="10" spans="1:7">
      <c r="A10" s="68" t="s">
        <v>82</v>
      </c>
      <c r="B10" s="69">
        <v>13</v>
      </c>
      <c r="C10" s="70">
        <v>6060364</v>
      </c>
      <c r="D10" s="23">
        <f t="shared" si="0"/>
        <v>0.15116279069767441</v>
      </c>
      <c r="E10" s="23">
        <f t="shared" si="1"/>
        <v>0.14015684088618854</v>
      </c>
      <c r="F10" s="75">
        <v>4</v>
      </c>
      <c r="G10" s="104">
        <f t="shared" si="2"/>
        <v>4</v>
      </c>
    </row>
    <row r="11" spans="1:7">
      <c r="A11" s="68" t="s">
        <v>62</v>
      </c>
      <c r="B11" s="69">
        <v>9</v>
      </c>
      <c r="C11" s="70">
        <v>4525000</v>
      </c>
      <c r="D11" s="23">
        <f t="shared" si="0"/>
        <v>0.10465116279069768</v>
      </c>
      <c r="E11" s="23">
        <f t="shared" si="1"/>
        <v>0.10464878099896362</v>
      </c>
      <c r="F11" s="75">
        <v>5</v>
      </c>
      <c r="G11" s="104">
        <f t="shared" si="2"/>
        <v>5</v>
      </c>
    </row>
    <row r="12" spans="1:7">
      <c r="A12" s="86" t="s">
        <v>57</v>
      </c>
      <c r="B12" s="82">
        <v>2</v>
      </c>
      <c r="C12" s="117">
        <v>952000</v>
      </c>
      <c r="D12" s="23">
        <f t="shared" si="0"/>
        <v>2.3255813953488372E-2</v>
      </c>
      <c r="E12" s="23">
        <f t="shared" si="1"/>
        <v>2.2016715914036103E-2</v>
      </c>
      <c r="F12" s="75">
        <v>6</v>
      </c>
      <c r="G12" s="104">
        <f t="shared" si="2"/>
        <v>6</v>
      </c>
    </row>
    <row r="13" spans="1:7">
      <c r="A13" s="68" t="s">
        <v>92</v>
      </c>
      <c r="B13" s="69">
        <v>1</v>
      </c>
      <c r="C13" s="70">
        <v>673000</v>
      </c>
      <c r="D13" s="23">
        <f t="shared" si="0"/>
        <v>1.1627906976744186E-2</v>
      </c>
      <c r="E13" s="23">
        <f t="shared" si="1"/>
        <v>1.5564338035867958E-2</v>
      </c>
      <c r="F13" s="75">
        <v>7</v>
      </c>
      <c r="G13" s="104">
        <f t="shared" si="2"/>
        <v>7</v>
      </c>
    </row>
    <row r="14" spans="1:7">
      <c r="A14" s="86" t="s">
        <v>97</v>
      </c>
      <c r="B14" s="82">
        <v>1</v>
      </c>
      <c r="C14" s="117">
        <v>605000</v>
      </c>
      <c r="D14" s="23">
        <f t="shared" si="0"/>
        <v>1.1627906976744186E-2</v>
      </c>
      <c r="E14" s="23">
        <f t="shared" si="1"/>
        <v>1.3991715470579666E-2</v>
      </c>
      <c r="F14" s="75">
        <v>7</v>
      </c>
      <c r="G14" s="104">
        <f t="shared" si="2"/>
        <v>8</v>
      </c>
    </row>
    <row r="15" spans="1:7">
      <c r="A15" s="86" t="s">
        <v>88</v>
      </c>
      <c r="B15" s="82">
        <v>1</v>
      </c>
      <c r="C15" s="117">
        <v>192000</v>
      </c>
      <c r="D15" s="23">
        <f t="shared" si="0"/>
        <v>1.1627906976744186E-2</v>
      </c>
      <c r="E15" s="23">
        <f t="shared" si="1"/>
        <v>4.4403460666963572E-3</v>
      </c>
      <c r="F15" s="75">
        <v>7</v>
      </c>
      <c r="G15" s="104">
        <f t="shared" si="2"/>
        <v>9</v>
      </c>
    </row>
    <row r="16" spans="1:7">
      <c r="A16" s="83" t="s">
        <v>23</v>
      </c>
      <c r="B16" s="84">
        <f>SUM(B7:B15)</f>
        <v>86</v>
      </c>
      <c r="C16" s="85">
        <f>SUM(C7:C15)</f>
        <v>43239873</v>
      </c>
      <c r="D16" s="30">
        <f>SUM(D7:D15)</f>
        <v>1</v>
      </c>
      <c r="E16" s="30">
        <f>SUM(E7:E15)</f>
        <v>1</v>
      </c>
      <c r="F16" s="31"/>
      <c r="G16" s="31"/>
    </row>
    <row r="17" spans="1:7" ht="13.8" thickBot="1">
      <c r="A17" s="79"/>
      <c r="B17" s="80"/>
      <c r="C17" s="81"/>
    </row>
    <row r="18" spans="1:7" ht="16.2" thickBot="1">
      <c r="A18" s="131" t="s">
        <v>10</v>
      </c>
      <c r="B18" s="132"/>
      <c r="C18" s="132"/>
      <c r="D18" s="132"/>
      <c r="E18" s="132"/>
      <c r="F18" s="132"/>
      <c r="G18" s="133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35" t="s">
        <v>73</v>
      </c>
      <c r="B21" s="136">
        <v>6</v>
      </c>
      <c r="C21" s="70">
        <v>840000</v>
      </c>
      <c r="D21" s="140">
        <f t="shared" ref="D21:D26" si="5">B21/$B$27</f>
        <v>0.375</v>
      </c>
      <c r="E21" s="23">
        <f t="shared" ref="E21:E26" si="6">C21/$C$27</f>
        <v>9.9309914321553686E-2</v>
      </c>
      <c r="F21" s="141">
        <v>1</v>
      </c>
      <c r="G21" s="75">
        <f t="shared" ref="G21:G26" si="7">RANK(C21,$C$21:$C$26)</f>
        <v>4</v>
      </c>
    </row>
    <row r="22" spans="1:7">
      <c r="A22" s="68" t="s">
        <v>82</v>
      </c>
      <c r="B22" s="69">
        <v>3</v>
      </c>
      <c r="C22" s="70">
        <v>2063885</v>
      </c>
      <c r="D22" s="23">
        <f t="shared" si="5"/>
        <v>0.1875</v>
      </c>
      <c r="E22" s="23">
        <f t="shared" si="6"/>
        <v>0.24400505061849978</v>
      </c>
      <c r="F22" s="75">
        <v>2</v>
      </c>
      <c r="G22" s="75">
        <f t="shared" si="7"/>
        <v>2</v>
      </c>
    </row>
    <row r="23" spans="1:7">
      <c r="A23" s="68" t="s">
        <v>62</v>
      </c>
      <c r="B23" s="69">
        <v>3</v>
      </c>
      <c r="C23" s="70">
        <v>934000</v>
      </c>
      <c r="D23" s="23">
        <f t="shared" si="5"/>
        <v>0.1875</v>
      </c>
      <c r="E23" s="23">
        <f t="shared" si="6"/>
        <v>0.11042316663848945</v>
      </c>
      <c r="F23" s="75">
        <v>2</v>
      </c>
      <c r="G23" s="75">
        <f t="shared" si="7"/>
        <v>3</v>
      </c>
    </row>
    <row r="24" spans="1:7">
      <c r="A24" s="68" t="s">
        <v>88</v>
      </c>
      <c r="B24" s="69">
        <v>2</v>
      </c>
      <c r="C24" s="70">
        <v>763000</v>
      </c>
      <c r="D24" s="23">
        <f t="shared" si="5"/>
        <v>0.125</v>
      </c>
      <c r="E24" s="23">
        <f t="shared" si="6"/>
        <v>9.0206505508744594E-2</v>
      </c>
      <c r="F24" s="75">
        <v>3</v>
      </c>
      <c r="G24" s="75">
        <f t="shared" si="7"/>
        <v>5</v>
      </c>
    </row>
    <row r="25" spans="1:7">
      <c r="A25" s="135" t="s">
        <v>68</v>
      </c>
      <c r="B25" s="69">
        <v>1</v>
      </c>
      <c r="C25" s="137">
        <v>3500000</v>
      </c>
      <c r="D25" s="23">
        <f t="shared" si="5"/>
        <v>6.25E-2</v>
      </c>
      <c r="E25" s="140">
        <f t="shared" si="6"/>
        <v>0.41379130967314032</v>
      </c>
      <c r="F25" s="75">
        <v>4</v>
      </c>
      <c r="G25" s="141">
        <f t="shared" si="7"/>
        <v>1</v>
      </c>
    </row>
    <row r="26" spans="1:7">
      <c r="A26" s="68" t="s">
        <v>92</v>
      </c>
      <c r="B26" s="69">
        <v>1</v>
      </c>
      <c r="C26" s="70">
        <v>357485</v>
      </c>
      <c r="D26" s="23">
        <f t="shared" si="5"/>
        <v>6.25E-2</v>
      </c>
      <c r="E26" s="23">
        <f t="shared" si="6"/>
        <v>4.2264053239572164E-2</v>
      </c>
      <c r="F26" s="75">
        <v>4</v>
      </c>
      <c r="G26" s="75">
        <f t="shared" si="7"/>
        <v>6</v>
      </c>
    </row>
    <row r="27" spans="1:7">
      <c r="A27" s="32" t="s">
        <v>23</v>
      </c>
      <c r="B27" s="46">
        <f>SUM(B21:B26)</f>
        <v>16</v>
      </c>
      <c r="C27" s="33">
        <f>SUM(C21:C26)</f>
        <v>8458370</v>
      </c>
      <c r="D27" s="30">
        <f>SUM(D21:D26)</f>
        <v>1</v>
      </c>
      <c r="E27" s="30">
        <f>SUM(E21:E26)</f>
        <v>1</v>
      </c>
      <c r="F27" s="31"/>
      <c r="G27" s="31"/>
    </row>
    <row r="28" spans="1:7" ht="13.8" thickBot="1"/>
    <row r="29" spans="1:7" ht="16.2" thickBot="1">
      <c r="A29" s="128" t="s">
        <v>12</v>
      </c>
      <c r="B29" s="129"/>
      <c r="C29" s="129"/>
      <c r="D29" s="129"/>
      <c r="E29" s="129"/>
      <c r="F29" s="129"/>
      <c r="G29" s="130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35" t="s">
        <v>68</v>
      </c>
      <c r="B32" s="136">
        <v>27</v>
      </c>
      <c r="C32" s="137">
        <v>16434690</v>
      </c>
      <c r="D32" s="140">
        <f t="shared" ref="D32:D39" si="8">B32/$B$41</f>
        <v>0.26470588235294118</v>
      </c>
      <c r="E32" s="140">
        <f t="shared" ref="E32:E39" si="9">C32/$C$41</f>
        <v>0.31789649021534444</v>
      </c>
      <c r="F32" s="141">
        <v>1</v>
      </c>
      <c r="G32" s="141">
        <f t="shared" ref="G32:G40" si="10">RANK(C32,$C$32:$C$40)</f>
        <v>1</v>
      </c>
    </row>
    <row r="33" spans="1:7">
      <c r="A33" s="68" t="s">
        <v>73</v>
      </c>
      <c r="B33" s="69">
        <v>21</v>
      </c>
      <c r="C33" s="70">
        <v>7984258</v>
      </c>
      <c r="D33" s="23">
        <f t="shared" si="8"/>
        <v>0.20588235294117646</v>
      </c>
      <c r="E33" s="23">
        <f t="shared" si="9"/>
        <v>0.15443963927362095</v>
      </c>
      <c r="F33" s="75">
        <v>2</v>
      </c>
      <c r="G33" s="75">
        <f t="shared" si="10"/>
        <v>4</v>
      </c>
    </row>
    <row r="34" spans="1:7">
      <c r="A34" s="68" t="s">
        <v>77</v>
      </c>
      <c r="B34" s="69">
        <v>18</v>
      </c>
      <c r="C34" s="70">
        <v>10153561</v>
      </c>
      <c r="D34" s="23">
        <f t="shared" si="8"/>
        <v>0.17647058823529413</v>
      </c>
      <c r="E34" s="23">
        <f t="shared" si="9"/>
        <v>0.1964005043653031</v>
      </c>
      <c r="F34" s="75">
        <v>3</v>
      </c>
      <c r="G34" s="75">
        <f t="shared" si="10"/>
        <v>2</v>
      </c>
    </row>
    <row r="35" spans="1:7">
      <c r="A35" s="68" t="s">
        <v>82</v>
      </c>
      <c r="B35" s="69">
        <v>16</v>
      </c>
      <c r="C35" s="70">
        <v>8124249</v>
      </c>
      <c r="D35" s="23">
        <f t="shared" ref="D35" si="11">B35/$B$41</f>
        <v>0.15686274509803921</v>
      </c>
      <c r="E35" s="23">
        <f t="shared" ref="E35" si="12">C35/$C$41</f>
        <v>0.15714748758482952</v>
      </c>
      <c r="F35" s="75">
        <v>4</v>
      </c>
      <c r="G35" s="75">
        <f t="shared" si="10"/>
        <v>3</v>
      </c>
    </row>
    <row r="36" spans="1:7">
      <c r="A36" s="68" t="s">
        <v>62</v>
      </c>
      <c r="B36" s="69">
        <v>12</v>
      </c>
      <c r="C36" s="70">
        <v>5459000</v>
      </c>
      <c r="D36" s="23">
        <f t="shared" si="8"/>
        <v>0.11764705882352941</v>
      </c>
      <c r="E36" s="23">
        <f t="shared" si="9"/>
        <v>0.1055935305190159</v>
      </c>
      <c r="F36" s="75">
        <v>5</v>
      </c>
      <c r="G36" s="75">
        <f t="shared" si="10"/>
        <v>5</v>
      </c>
    </row>
    <row r="37" spans="1:7">
      <c r="A37" s="68" t="s">
        <v>88</v>
      </c>
      <c r="B37" s="69">
        <v>3</v>
      </c>
      <c r="C37" s="70">
        <v>955000</v>
      </c>
      <c r="D37" s="23">
        <f t="shared" si="8"/>
        <v>2.9411764705882353E-2</v>
      </c>
      <c r="E37" s="23">
        <f t="shared" si="9"/>
        <v>1.8472581360260153E-2</v>
      </c>
      <c r="F37" s="75">
        <v>6</v>
      </c>
      <c r="G37" s="75">
        <f t="shared" si="10"/>
        <v>7</v>
      </c>
    </row>
    <row r="38" spans="1:7">
      <c r="A38" s="68" t="s">
        <v>92</v>
      </c>
      <c r="B38" s="69">
        <v>2</v>
      </c>
      <c r="C38" s="70">
        <v>1030485</v>
      </c>
      <c r="D38" s="23">
        <f t="shared" si="8"/>
        <v>1.9607843137254902E-2</v>
      </c>
      <c r="E38" s="23">
        <f t="shared" si="9"/>
        <v>1.9932689008405953E-2</v>
      </c>
      <c r="F38" s="75">
        <v>7</v>
      </c>
      <c r="G38" s="75">
        <f t="shared" si="10"/>
        <v>6</v>
      </c>
    </row>
    <row r="39" spans="1:7">
      <c r="A39" s="68" t="s">
        <v>57</v>
      </c>
      <c r="B39" s="69">
        <v>2</v>
      </c>
      <c r="C39" s="70">
        <v>952000</v>
      </c>
      <c r="D39" s="23">
        <f t="shared" si="8"/>
        <v>1.9607843137254902E-2</v>
      </c>
      <c r="E39" s="23">
        <f t="shared" si="9"/>
        <v>1.8414552308866666E-2</v>
      </c>
      <c r="F39" s="75">
        <v>7</v>
      </c>
      <c r="G39" s="75">
        <f t="shared" si="10"/>
        <v>8</v>
      </c>
    </row>
    <row r="40" spans="1:7">
      <c r="A40" s="68" t="s">
        <v>97</v>
      </c>
      <c r="B40" s="69">
        <v>1</v>
      </c>
      <c r="C40" s="70">
        <v>605000</v>
      </c>
      <c r="D40" s="23">
        <f>B40/$B$41</f>
        <v>9.8039215686274508E-3</v>
      </c>
      <c r="E40" s="23">
        <f>C40/$C$41</f>
        <v>1.1702525364353291E-2</v>
      </c>
      <c r="F40" s="75">
        <v>8</v>
      </c>
      <c r="G40" s="75">
        <f t="shared" si="10"/>
        <v>9</v>
      </c>
    </row>
    <row r="41" spans="1:7">
      <c r="A41" s="32" t="s">
        <v>23</v>
      </c>
      <c r="B41" s="47">
        <f>SUM(B32:B40)</f>
        <v>102</v>
      </c>
      <c r="C41" s="37">
        <f>SUM(C32:C40)</f>
        <v>51698243</v>
      </c>
      <c r="D41" s="30">
        <f>SUM(D32:D40)</f>
        <v>1.0000000000000002</v>
      </c>
      <c r="E41" s="30">
        <f>SUM(E32:E40)</f>
        <v>1</v>
      </c>
      <c r="F41" s="31"/>
      <c r="G41" s="31"/>
    </row>
    <row r="43" spans="1:7">
      <c r="A43" s="134" t="s">
        <v>24</v>
      </c>
      <c r="B43" s="134"/>
      <c r="C43" s="134"/>
      <c r="D43" s="103" t="s">
        <v>43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9:G29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3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SEPTEMBER, 2024</v>
      </c>
    </row>
    <row r="3" spans="1:7" ht="13.8" thickBot="1"/>
    <row r="4" spans="1:7" ht="16.2" thickBot="1">
      <c r="A4" s="128" t="s">
        <v>13</v>
      </c>
      <c r="B4" s="129"/>
      <c r="C4" s="129"/>
      <c r="D4" s="129"/>
      <c r="E4" s="129"/>
      <c r="F4" s="129"/>
      <c r="G4" s="130"/>
    </row>
    <row r="5" spans="1:7">
      <c r="A5" s="3"/>
      <c r="B5" s="101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2" t="s">
        <v>68</v>
      </c>
      <c r="B7" s="143">
        <v>24</v>
      </c>
      <c r="C7" s="144">
        <v>12070500</v>
      </c>
      <c r="D7" s="145">
        <f>B7/$B$15</f>
        <v>0.40677966101694918</v>
      </c>
      <c r="E7" s="140">
        <f>C7/$C$15</f>
        <v>0.42918096321712385</v>
      </c>
      <c r="F7" s="141">
        <v>1</v>
      </c>
      <c r="G7" s="141">
        <f t="shared" ref="G7:G14" si="0">RANK(C7,$C$7:$C$14)</f>
        <v>1</v>
      </c>
    </row>
    <row r="8" spans="1:7">
      <c r="A8" s="35" t="s">
        <v>73</v>
      </c>
      <c r="B8" s="36">
        <v>14</v>
      </c>
      <c r="C8" s="96">
        <v>6584000</v>
      </c>
      <c r="D8" s="27">
        <f>B8/$B$15</f>
        <v>0.23728813559322035</v>
      </c>
      <c r="E8" s="23">
        <f>C8/$C$15</f>
        <v>0.23410193959003717</v>
      </c>
      <c r="F8" s="75">
        <v>2</v>
      </c>
      <c r="G8" s="75">
        <f t="shared" si="0"/>
        <v>2</v>
      </c>
    </row>
    <row r="9" spans="1:7">
      <c r="A9" s="35" t="s">
        <v>82</v>
      </c>
      <c r="B9" s="36">
        <v>12</v>
      </c>
      <c r="C9" s="96">
        <v>5463000</v>
      </c>
      <c r="D9" s="27">
        <f t="shared" ref="D9" si="1">B9/$B$15</f>
        <v>0.20338983050847459</v>
      </c>
      <c r="E9" s="23">
        <f t="shared" ref="E9" si="2">C9/$C$15</f>
        <v>0.19424345321694608</v>
      </c>
      <c r="F9" s="75">
        <v>3</v>
      </c>
      <c r="G9" s="75">
        <f t="shared" si="0"/>
        <v>3</v>
      </c>
    </row>
    <row r="10" spans="1:7">
      <c r="A10" s="35" t="s">
        <v>62</v>
      </c>
      <c r="B10" s="36">
        <v>4</v>
      </c>
      <c r="C10" s="96">
        <v>1585000</v>
      </c>
      <c r="D10" s="27">
        <f>B10/$B$15</f>
        <v>6.7796610169491525E-2</v>
      </c>
      <c r="E10" s="23">
        <f>C10/$C$15</f>
        <v>5.6356557449910222E-2</v>
      </c>
      <c r="F10" s="75">
        <v>4</v>
      </c>
      <c r="G10" s="75">
        <f t="shared" si="0"/>
        <v>4</v>
      </c>
    </row>
    <row r="11" spans="1:7">
      <c r="A11" s="35" t="s">
        <v>57</v>
      </c>
      <c r="B11" s="36">
        <v>2</v>
      </c>
      <c r="C11" s="96">
        <v>952000</v>
      </c>
      <c r="D11" s="27">
        <f>B11/$B$15</f>
        <v>3.3898305084745763E-2</v>
      </c>
      <c r="E11" s="23">
        <f>C11/$C$15</f>
        <v>3.384949065761169E-2</v>
      </c>
      <c r="F11" s="75">
        <v>5</v>
      </c>
      <c r="G11" s="75">
        <f t="shared" si="0"/>
        <v>5</v>
      </c>
    </row>
    <row r="12" spans="1:7">
      <c r="A12" s="35" t="s">
        <v>92</v>
      </c>
      <c r="B12" s="36">
        <v>1</v>
      </c>
      <c r="C12" s="96">
        <v>673000</v>
      </c>
      <c r="D12" s="27">
        <f>B12/$B$15</f>
        <v>1.6949152542372881E-2</v>
      </c>
      <c r="E12" s="23">
        <f>C12/$C$15</f>
        <v>2.3929314298920871E-2</v>
      </c>
      <c r="F12" s="75">
        <v>6</v>
      </c>
      <c r="G12" s="75">
        <f t="shared" si="0"/>
        <v>6</v>
      </c>
    </row>
    <row r="13" spans="1:7">
      <c r="A13" s="35" t="s">
        <v>97</v>
      </c>
      <c r="B13" s="36">
        <v>1</v>
      </c>
      <c r="C13" s="96">
        <v>605000</v>
      </c>
      <c r="D13" s="27">
        <f>B13/$B$15</f>
        <v>1.6949152542372881E-2</v>
      </c>
      <c r="E13" s="23">
        <f>C13/$C$15</f>
        <v>2.1511493537662893E-2</v>
      </c>
      <c r="F13" s="75">
        <v>6</v>
      </c>
      <c r="G13" s="75">
        <f t="shared" si="0"/>
        <v>7</v>
      </c>
    </row>
    <row r="14" spans="1:7">
      <c r="A14" s="35" t="s">
        <v>88</v>
      </c>
      <c r="B14" s="36">
        <v>1</v>
      </c>
      <c r="C14" s="96">
        <v>192000</v>
      </c>
      <c r="D14" s="27">
        <f>B14/$B$15</f>
        <v>1.6949152542372881E-2</v>
      </c>
      <c r="E14" s="23">
        <f>C14/$C$15</f>
        <v>6.826788031787232E-3</v>
      </c>
      <c r="F14" s="75">
        <v>6</v>
      </c>
      <c r="G14" s="75">
        <f t="shared" si="0"/>
        <v>8</v>
      </c>
    </row>
    <row r="15" spans="1:7">
      <c r="A15" s="28" t="s">
        <v>23</v>
      </c>
      <c r="B15" s="29">
        <f>SUM(B7:B14)</f>
        <v>59</v>
      </c>
      <c r="C15" s="97">
        <f>SUM(C7:C14)</f>
        <v>28124500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/>
    <row r="17" spans="1:7" ht="16.2" thickBot="1">
      <c r="A17" s="128" t="s">
        <v>14</v>
      </c>
      <c r="B17" s="129"/>
      <c r="C17" s="129"/>
      <c r="D17" s="129"/>
      <c r="E17" s="129"/>
      <c r="F17" s="129"/>
      <c r="G17" s="130"/>
    </row>
    <row r="18" spans="1:7">
      <c r="A18" s="3"/>
      <c r="B18" s="101"/>
      <c r="C18" s="94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5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6" t="s">
        <v>77</v>
      </c>
      <c r="B20" s="143">
        <v>18</v>
      </c>
      <c r="C20" s="144">
        <v>10153561</v>
      </c>
      <c r="D20" s="145">
        <f>B20/$B$25</f>
        <v>0.66666666666666663</v>
      </c>
      <c r="E20" s="140">
        <f>C20/$C$25</f>
        <v>0.67173737624602448</v>
      </c>
      <c r="F20" s="141">
        <v>1</v>
      </c>
      <c r="G20" s="141">
        <f>RANK(C20,$C$20:$C$24)</f>
        <v>1</v>
      </c>
    </row>
    <row r="21" spans="1:7">
      <c r="A21" s="48" t="s">
        <v>62</v>
      </c>
      <c r="B21" s="49">
        <v>5</v>
      </c>
      <c r="C21" s="98">
        <v>2940000</v>
      </c>
      <c r="D21" s="27">
        <f>B21/$B$25</f>
        <v>0.18518518518518517</v>
      </c>
      <c r="E21" s="23">
        <f>C21/$C$25</f>
        <v>0.19450396626004532</v>
      </c>
      <c r="F21" s="75">
        <v>2</v>
      </c>
      <c r="G21" s="75">
        <f>RANK(C21,$C$20:$C$24)</f>
        <v>2</v>
      </c>
    </row>
    <row r="22" spans="1:7">
      <c r="A22" s="48" t="s">
        <v>68</v>
      </c>
      <c r="B22" s="49">
        <v>2</v>
      </c>
      <c r="C22" s="98">
        <v>864190</v>
      </c>
      <c r="D22" s="27">
        <f>B22/$B$25</f>
        <v>7.407407407407407E-2</v>
      </c>
      <c r="E22" s="23">
        <f>C22/$C$25</f>
        <v>5.7172919252472303E-2</v>
      </c>
      <c r="F22" s="75">
        <v>3</v>
      </c>
      <c r="G22" s="75">
        <f>RANK(C22,$C$20:$C$24)</f>
        <v>3</v>
      </c>
    </row>
    <row r="23" spans="1:7">
      <c r="A23" s="48" t="s">
        <v>82</v>
      </c>
      <c r="B23" s="49">
        <v>1</v>
      </c>
      <c r="C23" s="98">
        <v>597364</v>
      </c>
      <c r="D23" s="27">
        <f t="shared" ref="D23" si="3">B23/$B$25</f>
        <v>3.7037037037037035E-2</v>
      </c>
      <c r="E23" s="23">
        <f t="shared" ref="E23" si="4">C23/$C$25</f>
        <v>3.952029500032847E-2</v>
      </c>
      <c r="F23" s="75">
        <v>4</v>
      </c>
      <c r="G23" s="75">
        <f>RANK(C23,$C$20:$C$24)</f>
        <v>4</v>
      </c>
    </row>
    <row r="24" spans="1:7">
      <c r="A24" s="48" t="s">
        <v>73</v>
      </c>
      <c r="B24" s="49">
        <v>1</v>
      </c>
      <c r="C24" s="98">
        <v>560258</v>
      </c>
      <c r="D24" s="27">
        <f>B24/$B$25</f>
        <v>3.7037037037037035E-2</v>
      </c>
      <c r="E24" s="23">
        <f>C24/$C$25</f>
        <v>3.7065443241129412E-2</v>
      </c>
      <c r="F24" s="75">
        <v>4</v>
      </c>
      <c r="G24" s="75">
        <f>RANK(C24,$C$20:$C$24)</f>
        <v>5</v>
      </c>
    </row>
    <row r="25" spans="1:7">
      <c r="A25" s="28" t="s">
        <v>23</v>
      </c>
      <c r="B25" s="29">
        <f>SUM(B20:B24)</f>
        <v>27</v>
      </c>
      <c r="C25" s="97">
        <f>SUM(C20:C24)</f>
        <v>15115373</v>
      </c>
      <c r="D25" s="30">
        <f>SUM(D20:D24)</f>
        <v>1</v>
      </c>
      <c r="E25" s="30">
        <f>SUM(E20:E24)</f>
        <v>0.99999999999999989</v>
      </c>
      <c r="F25" s="31"/>
      <c r="G25" s="31"/>
    </row>
    <row r="26" spans="1:7" ht="13.8" thickBot="1"/>
    <row r="27" spans="1:7" ht="16.2" thickBot="1">
      <c r="A27" s="128" t="s">
        <v>15</v>
      </c>
      <c r="B27" s="129"/>
      <c r="C27" s="129"/>
      <c r="D27" s="129"/>
      <c r="E27" s="129"/>
      <c r="F27" s="129"/>
      <c r="G27" s="130"/>
    </row>
    <row r="28" spans="1:7">
      <c r="A28" s="3"/>
      <c r="B28" s="101"/>
      <c r="C28" s="94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5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42" t="s">
        <v>68</v>
      </c>
      <c r="B30" s="143">
        <v>20</v>
      </c>
      <c r="C30" s="144">
        <v>9168000</v>
      </c>
      <c r="D30" s="145">
        <f t="shared" ref="D30:D35" si="5">B30/$B$38</f>
        <v>0.37735849056603776</v>
      </c>
      <c r="E30" s="140">
        <f t="shared" ref="E30:E35" si="6">C30/$C$38</f>
        <v>0.36801541425818884</v>
      </c>
      <c r="F30" s="141">
        <v>1</v>
      </c>
      <c r="G30" s="141">
        <f t="shared" ref="G30:G37" si="7">RANK(C30,$C$30:$C$37)</f>
        <v>1</v>
      </c>
    </row>
    <row r="31" spans="1:7">
      <c r="A31" s="35" t="s">
        <v>73</v>
      </c>
      <c r="B31" s="36">
        <v>13</v>
      </c>
      <c r="C31" s="96">
        <v>6449000</v>
      </c>
      <c r="D31" s="27">
        <f t="shared" si="5"/>
        <v>0.24528301886792453</v>
      </c>
      <c r="E31" s="23">
        <f t="shared" si="6"/>
        <v>0.25887122671804752</v>
      </c>
      <c r="F31" s="105">
        <v>2</v>
      </c>
      <c r="G31" s="75">
        <f t="shared" si="7"/>
        <v>2</v>
      </c>
    </row>
    <row r="32" spans="1:7">
      <c r="A32" s="35" t="s">
        <v>82</v>
      </c>
      <c r="B32" s="36">
        <v>11</v>
      </c>
      <c r="C32" s="96">
        <v>5288000</v>
      </c>
      <c r="D32" s="27">
        <f t="shared" si="5"/>
        <v>0.20754716981132076</v>
      </c>
      <c r="E32" s="23">
        <f t="shared" si="6"/>
        <v>0.21226718047527296</v>
      </c>
      <c r="F32" s="105">
        <v>3</v>
      </c>
      <c r="G32" s="75">
        <f t="shared" si="7"/>
        <v>3</v>
      </c>
    </row>
    <row r="33" spans="1:7">
      <c r="A33" s="35" t="s">
        <v>62</v>
      </c>
      <c r="B33" s="36">
        <v>4</v>
      </c>
      <c r="C33" s="96">
        <v>1585000</v>
      </c>
      <c r="D33" s="27">
        <f t="shared" si="5"/>
        <v>7.5471698113207544E-2</v>
      </c>
      <c r="E33" s="23">
        <f t="shared" si="6"/>
        <v>6.3623956326268466E-2</v>
      </c>
      <c r="F33" s="75">
        <v>4</v>
      </c>
      <c r="G33" s="75">
        <f t="shared" si="7"/>
        <v>4</v>
      </c>
    </row>
    <row r="34" spans="1:7">
      <c r="A34" s="35" t="s">
        <v>57</v>
      </c>
      <c r="B34" s="36">
        <v>2</v>
      </c>
      <c r="C34" s="96">
        <v>952000</v>
      </c>
      <c r="D34" s="27">
        <f t="shared" si="5"/>
        <v>3.7735849056603772E-2</v>
      </c>
      <c r="E34" s="23">
        <f t="shared" si="6"/>
        <v>3.8214515093127809E-2</v>
      </c>
      <c r="F34" s="105">
        <v>5</v>
      </c>
      <c r="G34" s="75">
        <f t="shared" si="7"/>
        <v>5</v>
      </c>
    </row>
    <row r="35" spans="1:7">
      <c r="A35" s="35" t="s">
        <v>92</v>
      </c>
      <c r="B35" s="36">
        <v>1</v>
      </c>
      <c r="C35" s="96">
        <v>673000</v>
      </c>
      <c r="D35" s="27">
        <f t="shared" si="5"/>
        <v>1.8867924528301886E-2</v>
      </c>
      <c r="E35" s="23">
        <f t="shared" si="6"/>
        <v>2.7015093127809892E-2</v>
      </c>
      <c r="F35" s="75">
        <v>6</v>
      </c>
      <c r="G35" s="75">
        <f t="shared" si="7"/>
        <v>6</v>
      </c>
    </row>
    <row r="36" spans="1:7">
      <c r="A36" s="35" t="s">
        <v>97</v>
      </c>
      <c r="B36" s="36">
        <v>1</v>
      </c>
      <c r="C36" s="96">
        <v>605000</v>
      </c>
      <c r="D36" s="27">
        <f>B36/$B$38</f>
        <v>1.8867924528301886E-2</v>
      </c>
      <c r="E36" s="23">
        <f>C36/$C$38</f>
        <v>2.4285484906872191E-2</v>
      </c>
      <c r="F36" s="75">
        <v>6</v>
      </c>
      <c r="G36" s="75">
        <f t="shared" si="7"/>
        <v>7</v>
      </c>
    </row>
    <row r="37" spans="1:7">
      <c r="A37" s="35" t="s">
        <v>88</v>
      </c>
      <c r="B37" s="36">
        <v>1</v>
      </c>
      <c r="C37" s="96">
        <v>192000</v>
      </c>
      <c r="D37" s="27">
        <f>B37/$B$38</f>
        <v>1.8867924528301886E-2</v>
      </c>
      <c r="E37" s="23">
        <f>C37/$C$38</f>
        <v>7.7071290944123313E-3</v>
      </c>
      <c r="F37" s="75">
        <v>6</v>
      </c>
      <c r="G37" s="75">
        <f t="shared" si="7"/>
        <v>8</v>
      </c>
    </row>
    <row r="38" spans="1:7">
      <c r="A38" s="28" t="s">
        <v>23</v>
      </c>
      <c r="B38" s="40">
        <f>SUM(B30:B37)</f>
        <v>53</v>
      </c>
      <c r="C38" s="99">
        <f>SUM(C30:C37)</f>
        <v>24912000</v>
      </c>
      <c r="D38" s="30">
        <f>SUM(D30:D37)</f>
        <v>1</v>
      </c>
      <c r="E38" s="30">
        <f>SUM(E30:E37)</f>
        <v>1</v>
      </c>
      <c r="F38" s="31"/>
      <c r="G38" s="31"/>
    </row>
    <row r="39" spans="1:7" ht="13.8" thickBot="1"/>
    <row r="40" spans="1:7" ht="16.2" thickBot="1">
      <c r="A40" s="128" t="s">
        <v>16</v>
      </c>
      <c r="B40" s="129"/>
      <c r="C40" s="129"/>
      <c r="D40" s="129"/>
      <c r="E40" s="129"/>
      <c r="F40" s="129"/>
      <c r="G40" s="130"/>
    </row>
    <row r="41" spans="1:7">
      <c r="A41" s="18"/>
      <c r="B41" s="102"/>
      <c r="C41" s="100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5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47" t="s">
        <v>68</v>
      </c>
      <c r="B43" s="148">
        <v>3</v>
      </c>
      <c r="C43" s="149">
        <v>2777500</v>
      </c>
      <c r="D43" s="140">
        <f>B43/$B$44</f>
        <v>1</v>
      </c>
      <c r="E43" s="140">
        <f>C43/$C$44</f>
        <v>1</v>
      </c>
      <c r="F43" s="141">
        <v>1</v>
      </c>
      <c r="G43" s="141">
        <f>RANK(C43,$C$43:$C$43)</f>
        <v>1</v>
      </c>
    </row>
    <row r="44" spans="1:7">
      <c r="A44" s="28" t="s">
        <v>23</v>
      </c>
      <c r="B44" s="40">
        <f>SUM(B43:B43)</f>
        <v>3</v>
      </c>
      <c r="C44" s="99">
        <f>SUM(C43:C43)</f>
        <v>2777500</v>
      </c>
      <c r="D44" s="30">
        <f>SUM(D43:D43)</f>
        <v>1</v>
      </c>
      <c r="E44" s="30">
        <f>SUM(E43:E43)</f>
        <v>1</v>
      </c>
      <c r="F44" s="31"/>
      <c r="G44" s="31"/>
    </row>
    <row r="45" spans="1:7" ht="13.8" thickBot="1"/>
    <row r="46" spans="1:7" ht="16.2" thickBot="1">
      <c r="A46" s="128" t="s">
        <v>17</v>
      </c>
      <c r="B46" s="129"/>
      <c r="C46" s="129"/>
      <c r="D46" s="129"/>
      <c r="E46" s="129"/>
      <c r="F46" s="129"/>
      <c r="G46" s="130"/>
    </row>
    <row r="47" spans="1:7">
      <c r="A47" s="18"/>
      <c r="B47" s="102"/>
      <c r="C47" s="100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5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42" t="s">
        <v>82</v>
      </c>
      <c r="B49" s="143">
        <v>1</v>
      </c>
      <c r="C49" s="144">
        <v>175000</v>
      </c>
      <c r="D49" s="145">
        <f>B49/$B$52</f>
        <v>0.33333333333333331</v>
      </c>
      <c r="E49" s="140">
        <f>C49/$C$52</f>
        <v>0.40229885057471265</v>
      </c>
      <c r="F49" s="141">
        <v>1</v>
      </c>
      <c r="G49" s="141">
        <f>RANK(C49,$C$49:$C$51)</f>
        <v>1</v>
      </c>
    </row>
    <row r="50" spans="1:7">
      <c r="A50" s="142" t="s">
        <v>73</v>
      </c>
      <c r="B50" s="143">
        <v>1</v>
      </c>
      <c r="C50" s="96">
        <v>135000</v>
      </c>
      <c r="D50" s="145">
        <f>B50/$B$52</f>
        <v>0.33333333333333331</v>
      </c>
      <c r="E50" s="23">
        <f>C50/$C$52</f>
        <v>0.31034482758620691</v>
      </c>
      <c r="F50" s="141">
        <v>1</v>
      </c>
      <c r="G50" s="75">
        <f>RANK(C50,$C$49:$C$51)</f>
        <v>2</v>
      </c>
    </row>
    <row r="51" spans="1:7">
      <c r="A51" s="142" t="s">
        <v>68</v>
      </c>
      <c r="B51" s="143">
        <v>1</v>
      </c>
      <c r="C51" s="96">
        <v>125000</v>
      </c>
      <c r="D51" s="145">
        <f t="shared" ref="D51" si="8">B51/$B$52</f>
        <v>0.33333333333333331</v>
      </c>
      <c r="E51" s="23">
        <f t="shared" ref="E51" si="9">C51/$C$52</f>
        <v>0.28735632183908044</v>
      </c>
      <c r="F51" s="141">
        <v>1</v>
      </c>
      <c r="G51" s="75">
        <f>RANK(C51,$C$49:$C$51)</f>
        <v>3</v>
      </c>
    </row>
    <row r="52" spans="1:7">
      <c r="A52" s="28" t="s">
        <v>23</v>
      </c>
      <c r="B52" s="29">
        <f>SUM(B49:B51)</f>
        <v>3</v>
      </c>
      <c r="C52" s="97">
        <f>SUM(C49:C51)</f>
        <v>435000</v>
      </c>
      <c r="D52" s="30">
        <f>SUM(D49:D51)</f>
        <v>1</v>
      </c>
      <c r="E52" s="30">
        <f>SUM(E49:E51)</f>
        <v>1</v>
      </c>
      <c r="F52" s="31"/>
      <c r="G52" s="31"/>
    </row>
    <row r="55" spans="1:7">
      <c r="A55" s="134" t="s">
        <v>24</v>
      </c>
      <c r="B55" s="134"/>
      <c r="C55" s="134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7:G17"/>
    <mergeCell ref="A27:G27"/>
    <mergeCell ref="A40:G40"/>
    <mergeCell ref="A46:G46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49</v>
      </c>
    </row>
    <row r="2" spans="1:7">
      <c r="A2" s="56" t="str">
        <f>'OVERALL STATS'!A2</f>
        <v>Reporting Period: SEPTEMBER, 2024</v>
      </c>
    </row>
    <row r="3" spans="1:7" ht="13.8" thickBot="1"/>
    <row r="4" spans="1:7" ht="16.2" thickBot="1">
      <c r="A4" s="128" t="s">
        <v>18</v>
      </c>
      <c r="B4" s="129"/>
      <c r="C4" s="129"/>
      <c r="D4" s="129"/>
      <c r="E4" s="129"/>
      <c r="F4" s="129"/>
      <c r="G4" s="130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0" t="s">
        <v>73</v>
      </c>
      <c r="B7" s="151">
        <v>4</v>
      </c>
      <c r="C7" s="54">
        <v>632500</v>
      </c>
      <c r="D7" s="145">
        <f>B7/$B$12</f>
        <v>0.4</v>
      </c>
      <c r="E7" s="66">
        <f>C7/$C$12</f>
        <v>0.19812152602126556</v>
      </c>
      <c r="F7" s="141">
        <v>1</v>
      </c>
      <c r="G7" s="75">
        <f>RANK(C7,$C$7:$C$11)</f>
        <v>3</v>
      </c>
    </row>
    <row r="8" spans="1:7">
      <c r="A8" s="154" t="s">
        <v>62</v>
      </c>
      <c r="B8" s="67">
        <v>2</v>
      </c>
      <c r="C8" s="153">
        <v>899000</v>
      </c>
      <c r="D8" s="27">
        <f>B8/$B$12</f>
        <v>0.2</v>
      </c>
      <c r="E8" s="152">
        <f>C8/$C$12</f>
        <v>0.28159881722232055</v>
      </c>
      <c r="F8" s="75">
        <v>2</v>
      </c>
      <c r="G8" s="141">
        <f>RANK(C8,$C$7:$C$11)</f>
        <v>1</v>
      </c>
    </row>
    <row r="9" spans="1:7">
      <c r="A9" s="60" t="s">
        <v>88</v>
      </c>
      <c r="B9" s="53">
        <v>2</v>
      </c>
      <c r="C9" s="54">
        <v>763000</v>
      </c>
      <c r="D9" s="27">
        <f t="shared" ref="D9" si="0">B9/$B$12</f>
        <v>0.2</v>
      </c>
      <c r="E9" s="66">
        <f t="shared" ref="E9" si="1">C9/$C$12</f>
        <v>0.23899877368257016</v>
      </c>
      <c r="F9" s="75">
        <v>2</v>
      </c>
      <c r="G9" s="75">
        <f>RANK(C9,$C$7:$C$11)</f>
        <v>2</v>
      </c>
    </row>
    <row r="10" spans="1:7">
      <c r="A10" s="60" t="s">
        <v>82</v>
      </c>
      <c r="B10" s="53">
        <v>1</v>
      </c>
      <c r="C10" s="54">
        <v>540500</v>
      </c>
      <c r="D10" s="27">
        <f>B10/$B$12</f>
        <v>0.1</v>
      </c>
      <c r="E10" s="66">
        <f>C10/$C$12</f>
        <v>0.16930384950908148</v>
      </c>
      <c r="F10" s="75">
        <v>3</v>
      </c>
      <c r="G10" s="75">
        <f>RANK(C10,$C$7:$C$11)</f>
        <v>4</v>
      </c>
    </row>
    <row r="11" spans="1:7">
      <c r="A11" s="60" t="s">
        <v>92</v>
      </c>
      <c r="B11" s="53">
        <v>1</v>
      </c>
      <c r="C11" s="54">
        <v>357485</v>
      </c>
      <c r="D11" s="27">
        <f>B11/$B$12</f>
        <v>0.1</v>
      </c>
      <c r="E11" s="66">
        <f>C11/$C$12</f>
        <v>0.11197703356476224</v>
      </c>
      <c r="F11" s="75">
        <v>3</v>
      </c>
      <c r="G11" s="75">
        <f>RANK(C11,$C$7:$C$11)</f>
        <v>5</v>
      </c>
    </row>
    <row r="12" spans="1:7">
      <c r="A12" s="59" t="s">
        <v>23</v>
      </c>
      <c r="B12" s="34">
        <f>SUM(B7:B11)</f>
        <v>10</v>
      </c>
      <c r="C12" s="51">
        <f>SUM(C7:C11)</f>
        <v>3192485</v>
      </c>
      <c r="D12" s="30">
        <f>SUM(D7:D11)</f>
        <v>1</v>
      </c>
      <c r="E12" s="30">
        <f>SUM(E7:E11)</f>
        <v>1</v>
      </c>
      <c r="F12" s="40"/>
      <c r="G12" s="40"/>
    </row>
    <row r="13" spans="1:7" ht="13.8" thickBot="1"/>
    <row r="14" spans="1:7" ht="16.2" thickBot="1">
      <c r="A14" s="128" t="s">
        <v>19</v>
      </c>
      <c r="B14" s="129"/>
      <c r="C14" s="129"/>
      <c r="D14" s="129"/>
      <c r="E14" s="129"/>
      <c r="F14" s="129"/>
      <c r="G14" s="130"/>
    </row>
    <row r="15" spans="1:7">
      <c r="A15" s="57"/>
      <c r="B15" s="65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8" t="s">
        <v>11</v>
      </c>
      <c r="B16" s="19" t="s">
        <v>8</v>
      </c>
      <c r="C16" s="50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72" t="s">
        <v>158</v>
      </c>
      <c r="B17" s="75"/>
      <c r="C17" s="76"/>
      <c r="D17" s="27"/>
      <c r="E17" s="66"/>
      <c r="F17" s="75"/>
      <c r="G17" s="75"/>
    </row>
    <row r="18" spans="1:7">
      <c r="A18" s="59" t="s">
        <v>23</v>
      </c>
      <c r="B18" s="40">
        <f>SUM(B17:B17)</f>
        <v>0</v>
      </c>
      <c r="C18" s="37">
        <f>SUM(C17:C17)</f>
        <v>0</v>
      </c>
      <c r="D18" s="30"/>
      <c r="E18" s="30"/>
      <c r="F18" s="40"/>
      <c r="G18" s="40"/>
    </row>
    <row r="19" spans="1:7" ht="13.8" thickBot="1"/>
    <row r="20" spans="1:7" ht="16.2" thickBot="1">
      <c r="A20" s="128" t="s">
        <v>20</v>
      </c>
      <c r="B20" s="129"/>
      <c r="C20" s="129"/>
      <c r="D20" s="129"/>
      <c r="E20" s="129"/>
      <c r="F20" s="129"/>
      <c r="G20" s="130"/>
    </row>
    <row r="21" spans="1:7">
      <c r="A21" s="57"/>
      <c r="B21" s="65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8" t="s">
        <v>11</v>
      </c>
      <c r="B22" s="19" t="s">
        <v>8</v>
      </c>
      <c r="C22" s="50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50" t="s">
        <v>73</v>
      </c>
      <c r="B23" s="151">
        <v>2</v>
      </c>
      <c r="C23" s="155">
        <v>207500</v>
      </c>
      <c r="D23" s="145">
        <f t="shared" ref="D23" si="2">B23/$B$25</f>
        <v>0.66666666666666663</v>
      </c>
      <c r="E23" s="152">
        <f t="shared" ref="E23" si="3">C23/$C$25</f>
        <v>0.85567010309278346</v>
      </c>
      <c r="F23" s="141">
        <v>1</v>
      </c>
      <c r="G23" s="141">
        <f>RANK(C23,$C$23:$C$24)</f>
        <v>1</v>
      </c>
    </row>
    <row r="24" spans="1:7">
      <c r="A24" s="71" t="s">
        <v>62</v>
      </c>
      <c r="B24" s="73">
        <v>1</v>
      </c>
      <c r="C24" s="74">
        <v>35000</v>
      </c>
      <c r="D24" s="27">
        <f>B24/$B$25</f>
        <v>0.33333333333333331</v>
      </c>
      <c r="E24" s="66">
        <f>C24/$C$25</f>
        <v>0.14432989690721648</v>
      </c>
      <c r="F24" s="75">
        <v>2</v>
      </c>
      <c r="G24" s="75">
        <f>RANK(C24,$C$23:$C$24)</f>
        <v>2</v>
      </c>
    </row>
    <row r="25" spans="1:7">
      <c r="A25" s="59" t="s">
        <v>23</v>
      </c>
      <c r="B25" s="40">
        <f>SUM(B23:B24)</f>
        <v>3</v>
      </c>
      <c r="C25" s="37">
        <f>SUM(C23:C24)</f>
        <v>242500</v>
      </c>
      <c r="D25" s="30">
        <f>SUM(D23:D24)</f>
        <v>1</v>
      </c>
      <c r="E25" s="30">
        <f>SUM(E23:E24)</f>
        <v>1</v>
      </c>
      <c r="F25" s="40"/>
      <c r="G25" s="40"/>
    </row>
    <row r="26" spans="1:7" ht="13.8" thickBot="1"/>
    <row r="27" spans="1:7" ht="16.2" thickBot="1">
      <c r="A27" s="128" t="s">
        <v>21</v>
      </c>
      <c r="B27" s="129"/>
      <c r="C27" s="129"/>
      <c r="D27" s="129"/>
      <c r="E27" s="129"/>
      <c r="F27" s="129"/>
      <c r="G27" s="130"/>
    </row>
    <row r="28" spans="1:7">
      <c r="A28" s="57"/>
      <c r="B28" s="65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8" t="s">
        <v>11</v>
      </c>
      <c r="B29" s="19" t="s">
        <v>8</v>
      </c>
      <c r="C29" s="50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56" t="s">
        <v>82</v>
      </c>
      <c r="B30" s="141">
        <v>1</v>
      </c>
      <c r="C30" s="157">
        <v>523385</v>
      </c>
      <c r="D30" s="140">
        <f>B30/$B$31</f>
        <v>1</v>
      </c>
      <c r="E30" s="152">
        <f>C30/$C$31</f>
        <v>1</v>
      </c>
      <c r="F30" s="141">
        <v>1</v>
      </c>
      <c r="G30" s="141">
        <f>RANK(C30,$C$30:$C$30)</f>
        <v>1</v>
      </c>
    </row>
    <row r="31" spans="1:7">
      <c r="A31" s="59" t="s">
        <v>23</v>
      </c>
      <c r="B31" s="34">
        <f>SUM(B30:B30)</f>
        <v>1</v>
      </c>
      <c r="C31" s="51">
        <f>SUM(C30:C30)</f>
        <v>523385</v>
      </c>
      <c r="D31" s="30">
        <f>SUM(D30:D30)</f>
        <v>1</v>
      </c>
      <c r="E31" s="30">
        <f>SUM(E30:E30)</f>
        <v>1</v>
      </c>
      <c r="F31" s="40"/>
      <c r="G31" s="40"/>
    </row>
    <row r="32" spans="1:7" ht="13.8" thickBot="1"/>
    <row r="33" spans="1:7" ht="16.2" thickBot="1">
      <c r="A33" s="128" t="s">
        <v>22</v>
      </c>
      <c r="B33" s="129"/>
      <c r="C33" s="129"/>
      <c r="D33" s="129"/>
      <c r="E33" s="129"/>
      <c r="F33" s="129"/>
      <c r="G33" s="130"/>
    </row>
    <row r="34" spans="1:7">
      <c r="A34" s="57"/>
      <c r="B34" s="65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8" t="s">
        <v>11</v>
      </c>
      <c r="B35" s="19" t="s">
        <v>8</v>
      </c>
      <c r="C35" s="50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50" t="s">
        <v>68</v>
      </c>
      <c r="B36" s="151">
        <v>1</v>
      </c>
      <c r="C36" s="155">
        <v>3500000</v>
      </c>
      <c r="D36" s="140">
        <f t="shared" ref="D36" si="4">B36/$B$38</f>
        <v>0.5</v>
      </c>
      <c r="E36" s="140">
        <f t="shared" ref="E36" si="5">C36/$C$38</f>
        <v>0.77777777777777779</v>
      </c>
      <c r="F36" s="141">
        <v>1</v>
      </c>
      <c r="G36" s="141">
        <f>RANK(C36,$C$36:$C$37)</f>
        <v>1</v>
      </c>
    </row>
    <row r="37" spans="1:7">
      <c r="A37" s="150" t="s">
        <v>82</v>
      </c>
      <c r="B37" s="151">
        <v>1</v>
      </c>
      <c r="C37" s="74">
        <v>1000000</v>
      </c>
      <c r="D37" s="140">
        <f>B37/$B$38</f>
        <v>0.5</v>
      </c>
      <c r="E37" s="23">
        <f>C37/$C$38</f>
        <v>0.22222222222222221</v>
      </c>
      <c r="F37" s="141">
        <v>1</v>
      </c>
      <c r="G37" s="75">
        <f>RANK(C37,$C$36:$C$37)</f>
        <v>2</v>
      </c>
    </row>
    <row r="38" spans="1:7">
      <c r="A38" s="59" t="s">
        <v>23</v>
      </c>
      <c r="B38" s="34">
        <f>SUM(B36:B37)</f>
        <v>2</v>
      </c>
      <c r="C38" s="51">
        <f>SUM(C36:C37)</f>
        <v>4500000</v>
      </c>
      <c r="D38" s="30">
        <f>SUM(D36:D37)</f>
        <v>1</v>
      </c>
      <c r="E38" s="30">
        <f>SUM(E36:E37)</f>
        <v>1</v>
      </c>
      <c r="F38" s="40"/>
      <c r="G38" s="40"/>
    </row>
    <row r="39" spans="1:7">
      <c r="A39" s="61"/>
      <c r="B39" s="24"/>
      <c r="C39" s="52"/>
      <c r="D39" s="42"/>
      <c r="E39" s="42"/>
      <c r="F39" s="64"/>
      <c r="G39" s="64"/>
    </row>
    <row r="41" spans="1:7">
      <c r="A41" s="134" t="s">
        <v>24</v>
      </c>
      <c r="B41" s="134"/>
      <c r="C41" s="134"/>
    </row>
    <row r="42" spans="1:7">
      <c r="A42" s="62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4:G14"/>
    <mergeCell ref="A20:G20"/>
    <mergeCell ref="A27:G27"/>
    <mergeCell ref="A33:G33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61"/>
  <sheetViews>
    <sheetView workbookViewId="0">
      <selection activeCell="A6" sqref="A6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7" t="s">
        <v>45</v>
      </c>
      <c r="B1" t="s">
        <v>28</v>
      </c>
    </row>
    <row r="2" spans="1:7">
      <c r="A2" s="77" t="s">
        <v>27</v>
      </c>
      <c r="B2" t="s">
        <v>28</v>
      </c>
    </row>
    <row r="4" spans="1:7">
      <c r="D4" s="77" t="s">
        <v>40</v>
      </c>
    </row>
    <row r="5" spans="1:7">
      <c r="A5" s="77" t="s">
        <v>7</v>
      </c>
      <c r="B5" s="77" t="s">
        <v>26</v>
      </c>
      <c r="C5" s="77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77</v>
      </c>
      <c r="D6" s="78">
        <v>18</v>
      </c>
      <c r="E6" s="25">
        <v>10153561</v>
      </c>
      <c r="F6" s="9">
        <v>0.20930232558139536</v>
      </c>
      <c r="G6" s="9">
        <v>0.2348193992151642</v>
      </c>
    </row>
    <row r="7" spans="1:7">
      <c r="B7" t="s">
        <v>78</v>
      </c>
      <c r="D7" s="78">
        <v>18</v>
      </c>
      <c r="E7" s="25">
        <v>10153561</v>
      </c>
      <c r="F7" s="9">
        <v>0.20930232558139536</v>
      </c>
      <c r="G7" s="9">
        <v>0.2348193992151642</v>
      </c>
    </row>
    <row r="8" spans="1:7">
      <c r="C8" t="s">
        <v>79</v>
      </c>
      <c r="D8" s="78">
        <v>18</v>
      </c>
      <c r="E8" s="25">
        <v>10153561</v>
      </c>
      <c r="F8" s="9">
        <v>0.20930232558139536</v>
      </c>
      <c r="G8" s="9">
        <v>0.2348193992151642</v>
      </c>
    </row>
    <row r="9" spans="1:7">
      <c r="A9" t="s">
        <v>68</v>
      </c>
      <c r="D9" s="78">
        <v>26</v>
      </c>
      <c r="E9" s="25">
        <v>12934690</v>
      </c>
      <c r="F9" s="9">
        <v>0.30232558139534882</v>
      </c>
      <c r="G9" s="9">
        <v>0.29913802013248281</v>
      </c>
    </row>
    <row r="10" spans="1:7">
      <c r="B10" t="s">
        <v>64</v>
      </c>
      <c r="D10" s="78">
        <v>5</v>
      </c>
      <c r="E10" s="25">
        <v>1845000</v>
      </c>
      <c r="F10" s="9">
        <v>5.8139534883720929E-2</v>
      </c>
      <c r="G10" s="9">
        <v>4.2668950484660302E-2</v>
      </c>
    </row>
    <row r="11" spans="1:7">
      <c r="C11" t="s">
        <v>109</v>
      </c>
      <c r="D11" s="78">
        <v>1</v>
      </c>
      <c r="E11" s="25">
        <v>510000</v>
      </c>
      <c r="F11" s="9">
        <v>1.1627906976744186E-2</v>
      </c>
      <c r="G11" s="9">
        <v>1.1794669239662199E-2</v>
      </c>
    </row>
    <row r="12" spans="1:7">
      <c r="C12" t="s">
        <v>81</v>
      </c>
      <c r="D12" s="78">
        <v>4</v>
      </c>
      <c r="E12" s="25">
        <v>1335000</v>
      </c>
      <c r="F12" s="9">
        <v>4.6511627906976744E-2</v>
      </c>
      <c r="G12" s="9">
        <v>3.0874281244998105E-2</v>
      </c>
    </row>
    <row r="13" spans="1:7">
      <c r="B13" t="s">
        <v>69</v>
      </c>
      <c r="D13" s="78">
        <v>21</v>
      </c>
      <c r="E13" s="25">
        <v>11089690</v>
      </c>
      <c r="F13" s="9">
        <v>0.2441860465116279</v>
      </c>
      <c r="G13" s="9">
        <v>0.25646906964782251</v>
      </c>
    </row>
    <row r="14" spans="1:7">
      <c r="C14" t="s">
        <v>76</v>
      </c>
      <c r="D14" s="78">
        <v>9</v>
      </c>
      <c r="E14" s="25">
        <v>4126500</v>
      </c>
      <c r="F14" s="9">
        <v>0.10465116279069768</v>
      </c>
      <c r="G14" s="9">
        <v>9.5432750230325603E-2</v>
      </c>
    </row>
    <row r="15" spans="1:7">
      <c r="C15" t="s">
        <v>70</v>
      </c>
      <c r="D15" s="78">
        <v>7</v>
      </c>
      <c r="E15" s="25">
        <v>3005190</v>
      </c>
      <c r="F15" s="9">
        <v>8.1395348837209308E-2</v>
      </c>
      <c r="G15" s="9">
        <v>6.9500435396745955E-2</v>
      </c>
    </row>
    <row r="16" spans="1:7">
      <c r="C16" t="s">
        <v>72</v>
      </c>
      <c r="D16" s="78">
        <v>4</v>
      </c>
      <c r="E16" s="25">
        <v>3083000</v>
      </c>
      <c r="F16" s="9">
        <v>4.6511627906976744E-2</v>
      </c>
      <c r="G16" s="9">
        <v>7.1299931893879523E-2</v>
      </c>
    </row>
    <row r="17" spans="1:7">
      <c r="C17" t="s">
        <v>85</v>
      </c>
      <c r="D17" s="78">
        <v>1</v>
      </c>
      <c r="E17" s="25">
        <v>875000</v>
      </c>
      <c r="F17" s="9">
        <v>1.1627906976744186E-2</v>
      </c>
      <c r="G17" s="9">
        <v>2.0235952126871418E-2</v>
      </c>
    </row>
    <row r="18" spans="1:7">
      <c r="A18" t="s">
        <v>57</v>
      </c>
      <c r="D18" s="78">
        <v>2</v>
      </c>
      <c r="E18" s="25">
        <v>952000</v>
      </c>
      <c r="F18" s="9">
        <v>2.3255813953488372E-2</v>
      </c>
      <c r="G18" s="9">
        <v>2.2016715914036103E-2</v>
      </c>
    </row>
    <row r="19" spans="1:7">
      <c r="B19" t="s">
        <v>59</v>
      </c>
      <c r="D19" s="78">
        <v>2</v>
      </c>
      <c r="E19" s="25">
        <v>952000</v>
      </c>
      <c r="F19" s="9">
        <v>2.3255813953488372E-2</v>
      </c>
      <c r="G19" s="9">
        <v>2.2016715914036103E-2</v>
      </c>
    </row>
    <row r="20" spans="1:7">
      <c r="C20" t="s">
        <v>60</v>
      </c>
      <c r="D20" s="78">
        <v>2</v>
      </c>
      <c r="E20" s="25">
        <v>952000</v>
      </c>
      <c r="F20" s="9">
        <v>2.3255813953488372E-2</v>
      </c>
      <c r="G20" s="9">
        <v>2.2016715914036103E-2</v>
      </c>
    </row>
    <row r="21" spans="1:7">
      <c r="A21" t="s">
        <v>82</v>
      </c>
      <c r="D21" s="78">
        <v>13</v>
      </c>
      <c r="E21" s="25">
        <v>6060364</v>
      </c>
      <c r="F21" s="9">
        <v>0.15116279069767441</v>
      </c>
      <c r="G21" s="9">
        <v>0.14015684088618854</v>
      </c>
    </row>
    <row r="22" spans="1:7">
      <c r="B22" t="s">
        <v>69</v>
      </c>
      <c r="D22" s="78">
        <v>2</v>
      </c>
      <c r="E22" s="25">
        <v>570000</v>
      </c>
      <c r="F22" s="9">
        <v>2.3255813953488372E-2</v>
      </c>
      <c r="G22" s="9">
        <v>1.318227738550481E-2</v>
      </c>
    </row>
    <row r="23" spans="1:7">
      <c r="C23" t="s">
        <v>112</v>
      </c>
      <c r="D23" s="78">
        <v>2</v>
      </c>
      <c r="E23" s="25">
        <v>570000</v>
      </c>
      <c r="F23" s="9">
        <v>2.3255813953488372E-2</v>
      </c>
      <c r="G23" s="9">
        <v>1.318227738550481E-2</v>
      </c>
    </row>
    <row r="24" spans="1:7">
      <c r="B24" t="s">
        <v>86</v>
      </c>
      <c r="D24" s="78">
        <v>3</v>
      </c>
      <c r="E24" s="25">
        <v>1430000</v>
      </c>
      <c r="F24" s="9">
        <v>3.4883720930232558E-2</v>
      </c>
      <c r="G24" s="9">
        <v>3.3071327475915575E-2</v>
      </c>
    </row>
    <row r="25" spans="1:7">
      <c r="C25" t="s">
        <v>100</v>
      </c>
      <c r="D25" s="78">
        <v>3</v>
      </c>
      <c r="E25" s="25">
        <v>1430000</v>
      </c>
      <c r="F25" s="9">
        <v>3.4883720930232558E-2</v>
      </c>
      <c r="G25" s="9">
        <v>3.3071327475915575E-2</v>
      </c>
    </row>
    <row r="26" spans="1:7">
      <c r="B26" t="s">
        <v>101</v>
      </c>
      <c r="D26" s="78">
        <v>1</v>
      </c>
      <c r="E26" s="25">
        <v>175000</v>
      </c>
      <c r="F26" s="9">
        <v>1.1627906976744186E-2</v>
      </c>
      <c r="G26" s="9">
        <v>4.0471904253742835E-3</v>
      </c>
    </row>
    <row r="27" spans="1:7">
      <c r="C27" t="s">
        <v>102</v>
      </c>
      <c r="D27" s="78">
        <v>1</v>
      </c>
      <c r="E27" s="25">
        <v>175000</v>
      </c>
      <c r="F27" s="9">
        <v>1.1627906976744186E-2</v>
      </c>
      <c r="G27" s="9">
        <v>4.0471904253742835E-3</v>
      </c>
    </row>
    <row r="28" spans="1:7">
      <c r="B28" t="s">
        <v>103</v>
      </c>
      <c r="D28" s="78">
        <v>3</v>
      </c>
      <c r="E28" s="25">
        <v>1714000</v>
      </c>
      <c r="F28" s="9">
        <v>3.4883720930232558E-2</v>
      </c>
      <c r="G28" s="9">
        <v>3.9639339366237272E-2</v>
      </c>
    </row>
    <row r="29" spans="1:7">
      <c r="C29" t="s">
        <v>104</v>
      </c>
      <c r="D29" s="78">
        <v>3</v>
      </c>
      <c r="E29" s="25">
        <v>1714000</v>
      </c>
      <c r="F29" s="9">
        <v>3.4883720930232558E-2</v>
      </c>
      <c r="G29" s="9">
        <v>3.9639339366237272E-2</v>
      </c>
    </row>
    <row r="30" spans="1:7">
      <c r="B30" t="s">
        <v>83</v>
      </c>
      <c r="D30" s="78">
        <v>4</v>
      </c>
      <c r="E30" s="25">
        <v>2171364</v>
      </c>
      <c r="F30" s="9">
        <v>4.6511627906976744E-2</v>
      </c>
      <c r="G30" s="9">
        <v>5.0216706233156605E-2</v>
      </c>
    </row>
    <row r="31" spans="1:7">
      <c r="C31" t="s">
        <v>90</v>
      </c>
      <c r="D31" s="78">
        <v>1</v>
      </c>
      <c r="E31" s="25">
        <v>597364</v>
      </c>
      <c r="F31" s="9">
        <v>1.1627906976744186E-2</v>
      </c>
      <c r="G31" s="9">
        <v>1.3815119207218764E-2</v>
      </c>
    </row>
    <row r="32" spans="1:7">
      <c r="C32" t="s">
        <v>84</v>
      </c>
      <c r="D32" s="78">
        <v>1</v>
      </c>
      <c r="E32" s="25">
        <v>759000</v>
      </c>
      <c r="F32" s="9">
        <v>1.1627906976744186E-2</v>
      </c>
      <c r="G32" s="9">
        <v>1.7553243044909034E-2</v>
      </c>
    </row>
    <row r="33" spans="1:7">
      <c r="C33" t="s">
        <v>107</v>
      </c>
      <c r="D33" s="78">
        <v>1</v>
      </c>
      <c r="E33" s="25">
        <v>370000</v>
      </c>
      <c r="F33" s="9">
        <v>1.1627906976744186E-2</v>
      </c>
      <c r="G33" s="9">
        <v>8.5569168993627712E-3</v>
      </c>
    </row>
    <row r="34" spans="1:7">
      <c r="C34" t="s">
        <v>113</v>
      </c>
      <c r="D34" s="78">
        <v>1</v>
      </c>
      <c r="E34" s="25">
        <v>445000</v>
      </c>
      <c r="F34" s="9">
        <v>1.1627906976744186E-2</v>
      </c>
      <c r="G34" s="9">
        <v>1.0291427081666036E-2</v>
      </c>
    </row>
    <row r="35" spans="1:7">
      <c r="A35" t="s">
        <v>97</v>
      </c>
      <c r="D35" s="78">
        <v>1</v>
      </c>
      <c r="E35" s="25">
        <v>605000</v>
      </c>
      <c r="F35" s="9">
        <v>1.1627906976744186E-2</v>
      </c>
      <c r="G35" s="9">
        <v>1.3991715470579666E-2</v>
      </c>
    </row>
    <row r="36" spans="1:7">
      <c r="B36" t="s">
        <v>98</v>
      </c>
      <c r="D36" s="78">
        <v>1</v>
      </c>
      <c r="E36" s="25">
        <v>605000</v>
      </c>
      <c r="F36" s="9">
        <v>1.1627906976744186E-2</v>
      </c>
      <c r="G36" s="9">
        <v>1.3991715470579666E-2</v>
      </c>
    </row>
    <row r="37" spans="1:7">
      <c r="C37" t="s">
        <v>99</v>
      </c>
      <c r="D37" s="78">
        <v>1</v>
      </c>
      <c r="E37" s="25">
        <v>605000</v>
      </c>
      <c r="F37" s="9">
        <v>1.1627906976744186E-2</v>
      </c>
      <c r="G37" s="9">
        <v>1.3991715470579666E-2</v>
      </c>
    </row>
    <row r="38" spans="1:7">
      <c r="A38" t="s">
        <v>88</v>
      </c>
      <c r="D38" s="78">
        <v>1</v>
      </c>
      <c r="E38" s="25">
        <v>192000</v>
      </c>
      <c r="F38" s="9">
        <v>1.1627906976744186E-2</v>
      </c>
      <c r="G38" s="9">
        <v>4.4403460666963572E-3</v>
      </c>
    </row>
    <row r="39" spans="1:7">
      <c r="B39" t="s">
        <v>69</v>
      </c>
      <c r="D39" s="78">
        <v>1</v>
      </c>
      <c r="E39" s="25">
        <v>192000</v>
      </c>
      <c r="F39" s="9">
        <v>1.1627906976744186E-2</v>
      </c>
      <c r="G39" s="9">
        <v>4.4403460666963572E-3</v>
      </c>
    </row>
    <row r="40" spans="1:7">
      <c r="C40" t="s">
        <v>89</v>
      </c>
      <c r="D40" s="78">
        <v>1</v>
      </c>
      <c r="E40" s="25">
        <v>192000</v>
      </c>
      <c r="F40" s="9">
        <v>1.1627906976744186E-2</v>
      </c>
      <c r="G40" s="9">
        <v>4.4403460666963572E-3</v>
      </c>
    </row>
    <row r="41" spans="1:7">
      <c r="A41" t="s">
        <v>62</v>
      </c>
      <c r="D41" s="78">
        <v>9</v>
      </c>
      <c r="E41" s="25">
        <v>4525000</v>
      </c>
      <c r="F41" s="9">
        <v>0.10465116279069768</v>
      </c>
      <c r="G41" s="9">
        <v>0.10464878099896362</v>
      </c>
    </row>
    <row r="42" spans="1:7">
      <c r="B42" t="s">
        <v>64</v>
      </c>
      <c r="D42" s="78">
        <v>5</v>
      </c>
      <c r="E42" s="25">
        <v>2940000</v>
      </c>
      <c r="F42" s="9">
        <v>5.8139534883720929E-2</v>
      </c>
      <c r="G42" s="9">
        <v>6.7992799146287961E-2</v>
      </c>
    </row>
    <row r="43" spans="1:7">
      <c r="C43" t="s">
        <v>65</v>
      </c>
      <c r="D43" s="78">
        <v>5</v>
      </c>
      <c r="E43" s="25">
        <v>2940000</v>
      </c>
      <c r="F43" s="9">
        <v>5.8139534883720929E-2</v>
      </c>
      <c r="G43" s="9">
        <v>6.7992799146287961E-2</v>
      </c>
    </row>
    <row r="44" spans="1:7">
      <c r="B44" t="s">
        <v>86</v>
      </c>
      <c r="D44" s="78">
        <v>3</v>
      </c>
      <c r="E44" s="25">
        <v>1025000</v>
      </c>
      <c r="F44" s="9">
        <v>3.4883720930232558E-2</v>
      </c>
      <c r="G44" s="9">
        <v>2.3704972491477946E-2</v>
      </c>
    </row>
    <row r="45" spans="1:7">
      <c r="C45" t="s">
        <v>87</v>
      </c>
      <c r="D45" s="78">
        <v>3</v>
      </c>
      <c r="E45" s="25">
        <v>1025000</v>
      </c>
      <c r="F45" s="9">
        <v>3.4883720930232558E-2</v>
      </c>
      <c r="G45" s="9">
        <v>2.3704972491477946E-2</v>
      </c>
    </row>
    <row r="46" spans="1:7">
      <c r="B46" t="s">
        <v>98</v>
      </c>
      <c r="D46" s="78">
        <v>1</v>
      </c>
      <c r="E46" s="25">
        <v>560000</v>
      </c>
      <c r="F46" s="9">
        <v>1.1627906976744186E-2</v>
      </c>
      <c r="G46" s="9">
        <v>1.2951009361197708E-2</v>
      </c>
    </row>
    <row r="47" spans="1:7">
      <c r="C47" t="s">
        <v>110</v>
      </c>
      <c r="D47" s="78">
        <v>1</v>
      </c>
      <c r="E47" s="25">
        <v>560000</v>
      </c>
      <c r="F47" s="9">
        <v>1.1627906976744186E-2</v>
      </c>
      <c r="G47" s="9">
        <v>1.2951009361197708E-2</v>
      </c>
    </row>
    <row r="48" spans="1:7">
      <c r="A48" t="s">
        <v>73</v>
      </c>
      <c r="D48" s="78">
        <v>15</v>
      </c>
      <c r="E48" s="25">
        <v>7144258</v>
      </c>
      <c r="F48" s="9">
        <v>0.1744186046511628</v>
      </c>
      <c r="G48" s="9">
        <v>0.16522384328002074</v>
      </c>
    </row>
    <row r="49" spans="1:7">
      <c r="B49" t="s">
        <v>64</v>
      </c>
      <c r="D49" s="78">
        <v>4</v>
      </c>
      <c r="E49" s="25">
        <v>1965258</v>
      </c>
      <c r="F49" s="9">
        <v>4.6511627906976744E-2</v>
      </c>
      <c r="G49" s="9">
        <v>4.5450133491372648E-2</v>
      </c>
    </row>
    <row r="50" spans="1:7">
      <c r="C50" t="s">
        <v>95</v>
      </c>
      <c r="D50" s="78">
        <v>3</v>
      </c>
      <c r="E50" s="25">
        <v>1450258</v>
      </c>
      <c r="F50" s="9">
        <v>3.4883720930232558E-2</v>
      </c>
      <c r="G50" s="9">
        <v>3.3539830239556902E-2</v>
      </c>
    </row>
    <row r="51" spans="1:7">
      <c r="C51" t="s">
        <v>111</v>
      </c>
      <c r="D51" s="78">
        <v>1</v>
      </c>
      <c r="E51" s="25">
        <v>515000</v>
      </c>
      <c r="F51" s="9">
        <v>1.1627906976744186E-2</v>
      </c>
      <c r="G51" s="9">
        <v>1.1910303251815749E-2</v>
      </c>
    </row>
    <row r="52" spans="1:7">
      <c r="B52" t="s">
        <v>69</v>
      </c>
      <c r="D52" s="78">
        <v>8</v>
      </c>
      <c r="E52" s="25">
        <v>4074000</v>
      </c>
      <c r="F52" s="9">
        <v>9.3023255813953487E-2</v>
      </c>
      <c r="G52" s="9">
        <v>9.4218593102713327E-2</v>
      </c>
    </row>
    <row r="53" spans="1:7">
      <c r="C53" t="s">
        <v>75</v>
      </c>
      <c r="D53" s="78">
        <v>8</v>
      </c>
      <c r="E53" s="25">
        <v>4074000</v>
      </c>
      <c r="F53" s="9">
        <v>9.3023255813953487E-2</v>
      </c>
      <c r="G53" s="9">
        <v>9.4218593102713327E-2</v>
      </c>
    </row>
    <row r="54" spans="1:7">
      <c r="B54" t="s">
        <v>86</v>
      </c>
      <c r="D54" s="78">
        <v>1</v>
      </c>
      <c r="E54" s="25">
        <v>385000</v>
      </c>
      <c r="F54" s="9">
        <v>1.1627906976744186E-2</v>
      </c>
      <c r="G54" s="9">
        <v>8.9038189358234231E-3</v>
      </c>
    </row>
    <row r="55" spans="1:7">
      <c r="C55" t="s">
        <v>114</v>
      </c>
      <c r="D55" s="78">
        <v>1</v>
      </c>
      <c r="E55" s="25">
        <v>385000</v>
      </c>
      <c r="F55" s="9">
        <v>1.1627906976744186E-2</v>
      </c>
      <c r="G55" s="9">
        <v>8.9038189358234231E-3</v>
      </c>
    </row>
    <row r="56" spans="1:7">
      <c r="B56" t="s">
        <v>105</v>
      </c>
      <c r="D56" s="78">
        <v>2</v>
      </c>
      <c r="E56" s="25">
        <v>720000</v>
      </c>
      <c r="F56" s="9">
        <v>2.3255813953488372E-2</v>
      </c>
      <c r="G56" s="9">
        <v>1.6651297750111337E-2</v>
      </c>
    </row>
    <row r="57" spans="1:7">
      <c r="C57" t="s">
        <v>106</v>
      </c>
      <c r="D57" s="78">
        <v>2</v>
      </c>
      <c r="E57" s="25">
        <v>720000</v>
      </c>
      <c r="F57" s="9">
        <v>2.3255813953488372E-2</v>
      </c>
      <c r="G57" s="9">
        <v>1.6651297750111337E-2</v>
      </c>
    </row>
    <row r="58" spans="1:7">
      <c r="A58" t="s">
        <v>92</v>
      </c>
      <c r="D58" s="78">
        <v>1</v>
      </c>
      <c r="E58" s="25">
        <v>673000</v>
      </c>
      <c r="F58" s="9">
        <v>1.1627906976744186E-2</v>
      </c>
      <c r="G58" s="9">
        <v>1.5564338035867958E-2</v>
      </c>
    </row>
    <row r="59" spans="1:7">
      <c r="B59" t="s">
        <v>59</v>
      </c>
      <c r="D59" s="78">
        <v>1</v>
      </c>
      <c r="E59" s="25">
        <v>673000</v>
      </c>
      <c r="F59" s="9">
        <v>1.1627906976744186E-2</v>
      </c>
      <c r="G59" s="9">
        <v>1.5564338035867958E-2</v>
      </c>
    </row>
    <row r="60" spans="1:7">
      <c r="C60" t="s">
        <v>93</v>
      </c>
      <c r="D60" s="78">
        <v>1</v>
      </c>
      <c r="E60" s="25">
        <v>673000</v>
      </c>
      <c r="F60" s="9">
        <v>1.1627906976744186E-2</v>
      </c>
      <c r="G60" s="9">
        <v>1.5564338035867958E-2</v>
      </c>
    </row>
    <row r="61" spans="1:7">
      <c r="A61" t="s">
        <v>29</v>
      </c>
      <c r="D61" s="78">
        <v>86</v>
      </c>
      <c r="E61" s="25">
        <v>43239873</v>
      </c>
      <c r="F61" s="9">
        <v>1</v>
      </c>
      <c r="G6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8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7" t="s">
        <v>1</v>
      </c>
      <c r="B1" t="s">
        <v>28</v>
      </c>
    </row>
    <row r="3" spans="1:6">
      <c r="C3" s="77" t="s">
        <v>40</v>
      </c>
    </row>
    <row r="4" spans="1:6">
      <c r="A4" s="77" t="s">
        <v>39</v>
      </c>
      <c r="B4" s="77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126</v>
      </c>
      <c r="C5" s="78">
        <v>1</v>
      </c>
      <c r="D5" s="25">
        <v>57500</v>
      </c>
      <c r="E5" s="9">
        <v>6.25E-2</v>
      </c>
      <c r="F5" s="9">
        <v>6.7980000874873058E-3</v>
      </c>
    </row>
    <row r="6" spans="1:6">
      <c r="B6" t="s">
        <v>73</v>
      </c>
      <c r="C6" s="78">
        <v>1</v>
      </c>
      <c r="D6" s="25">
        <v>57500</v>
      </c>
      <c r="E6" s="9">
        <v>6.25E-2</v>
      </c>
      <c r="F6" s="9">
        <v>6.7980000874873058E-3</v>
      </c>
    </row>
    <row r="7" spans="1:6">
      <c r="C7" s="78"/>
      <c r="D7" s="25"/>
      <c r="E7" s="9"/>
      <c r="F7" s="9"/>
    </row>
    <row r="8" spans="1:6">
      <c r="A8" t="s">
        <v>139</v>
      </c>
      <c r="C8" s="78">
        <v>1</v>
      </c>
      <c r="D8" s="25">
        <v>523385</v>
      </c>
      <c r="E8" s="9">
        <v>6.25E-2</v>
      </c>
      <c r="F8" s="9">
        <v>6.1877761318079018E-2</v>
      </c>
    </row>
    <row r="9" spans="1:6">
      <c r="B9" t="s">
        <v>82</v>
      </c>
      <c r="C9" s="78">
        <v>1</v>
      </c>
      <c r="D9" s="25">
        <v>523385</v>
      </c>
      <c r="E9" s="9">
        <v>6.25E-2</v>
      </c>
      <c r="F9" s="9">
        <v>6.1877761318079018E-2</v>
      </c>
    </row>
    <row r="10" spans="1:6">
      <c r="C10" s="78"/>
      <c r="D10" s="25"/>
      <c r="E10" s="9"/>
      <c r="F10" s="9"/>
    </row>
    <row r="11" spans="1:6">
      <c r="A11" t="s">
        <v>44</v>
      </c>
      <c r="C11" s="78"/>
      <c r="D11" s="25"/>
      <c r="E11" s="9">
        <v>0</v>
      </c>
      <c r="F11" s="9">
        <v>0</v>
      </c>
    </row>
    <row r="12" spans="1:6">
      <c r="B12" t="s">
        <v>44</v>
      </c>
      <c r="C12" s="78"/>
      <c r="D12" s="25"/>
      <c r="E12" s="9">
        <v>0</v>
      </c>
      <c r="F12" s="9">
        <v>0</v>
      </c>
    </row>
    <row r="13" spans="1:6">
      <c r="C13" s="78"/>
      <c r="D13" s="25"/>
      <c r="E13" s="9"/>
      <c r="F13" s="9"/>
    </row>
    <row r="14" spans="1:6">
      <c r="A14" t="s">
        <v>130</v>
      </c>
      <c r="C14" s="78">
        <v>1</v>
      </c>
      <c r="D14" s="25">
        <v>3500000</v>
      </c>
      <c r="E14" s="9">
        <v>6.25E-2</v>
      </c>
      <c r="F14" s="9">
        <v>0.41379130967314032</v>
      </c>
    </row>
    <row r="15" spans="1:6">
      <c r="B15" t="s">
        <v>68</v>
      </c>
      <c r="C15" s="78">
        <v>1</v>
      </c>
      <c r="D15" s="25">
        <v>3500000</v>
      </c>
      <c r="E15" s="9">
        <v>6.25E-2</v>
      </c>
      <c r="F15" s="9">
        <v>0.41379130967314032</v>
      </c>
    </row>
    <row r="16" spans="1:6">
      <c r="C16" s="78"/>
      <c r="D16" s="25"/>
      <c r="E16" s="9"/>
      <c r="F16" s="9"/>
    </row>
    <row r="17" spans="1:6">
      <c r="A17" t="s">
        <v>135</v>
      </c>
      <c r="C17" s="78">
        <v>1</v>
      </c>
      <c r="D17" s="25">
        <v>540500</v>
      </c>
      <c r="E17" s="9">
        <v>6.25E-2</v>
      </c>
      <c r="F17" s="9">
        <v>6.3901200822380669E-2</v>
      </c>
    </row>
    <row r="18" spans="1:6">
      <c r="B18" t="s">
        <v>82</v>
      </c>
      <c r="C18" s="78">
        <v>1</v>
      </c>
      <c r="D18" s="25">
        <v>540500</v>
      </c>
      <c r="E18" s="9">
        <v>6.25E-2</v>
      </c>
      <c r="F18" s="9">
        <v>6.3901200822380669E-2</v>
      </c>
    </row>
    <row r="19" spans="1:6">
      <c r="C19" s="78"/>
      <c r="D19" s="25"/>
      <c r="E19" s="9"/>
      <c r="F19" s="9"/>
    </row>
    <row r="20" spans="1:6">
      <c r="A20" t="s">
        <v>141</v>
      </c>
      <c r="C20" s="78">
        <v>1</v>
      </c>
      <c r="D20" s="25">
        <v>1000000</v>
      </c>
      <c r="E20" s="9">
        <v>6.25E-2</v>
      </c>
      <c r="F20" s="9">
        <v>0.1182260884780401</v>
      </c>
    </row>
    <row r="21" spans="1:6">
      <c r="B21" t="s">
        <v>82</v>
      </c>
      <c r="C21" s="78">
        <v>1</v>
      </c>
      <c r="D21" s="25">
        <v>1000000</v>
      </c>
      <c r="E21" s="9">
        <v>6.25E-2</v>
      </c>
      <c r="F21" s="9">
        <v>0.1182260884780401</v>
      </c>
    </row>
    <row r="22" spans="1:6">
      <c r="C22" s="78"/>
      <c r="D22" s="25"/>
      <c r="E22" s="9"/>
      <c r="F22" s="9"/>
    </row>
    <row r="23" spans="1:6">
      <c r="A23" t="s">
        <v>120</v>
      </c>
      <c r="C23" s="78">
        <v>4</v>
      </c>
      <c r="D23" s="25">
        <v>1206500</v>
      </c>
      <c r="E23" s="9">
        <v>0.25</v>
      </c>
      <c r="F23" s="9">
        <v>0.14263977574875539</v>
      </c>
    </row>
    <row r="24" spans="1:6">
      <c r="B24" t="s">
        <v>73</v>
      </c>
      <c r="C24" s="78">
        <v>1</v>
      </c>
      <c r="D24" s="25">
        <v>263500</v>
      </c>
      <c r="E24" s="9">
        <v>6.25E-2</v>
      </c>
      <c r="F24" s="9">
        <v>3.1152574313963566E-2</v>
      </c>
    </row>
    <row r="25" spans="1:6">
      <c r="B25" t="s">
        <v>62</v>
      </c>
      <c r="C25" s="78">
        <v>1</v>
      </c>
      <c r="D25" s="25">
        <v>180000</v>
      </c>
      <c r="E25" s="9">
        <v>6.25E-2</v>
      </c>
      <c r="F25" s="9">
        <v>2.1280695926047217E-2</v>
      </c>
    </row>
    <row r="26" spans="1:6">
      <c r="B26" t="s">
        <v>88</v>
      </c>
      <c r="C26" s="78">
        <v>2</v>
      </c>
      <c r="D26" s="25">
        <v>763000</v>
      </c>
      <c r="E26" s="9">
        <v>0.125</v>
      </c>
      <c r="F26" s="9">
        <v>9.0206505508744594E-2</v>
      </c>
    </row>
    <row r="27" spans="1:6">
      <c r="C27" s="78"/>
      <c r="D27" s="25"/>
      <c r="E27" s="9"/>
      <c r="F27" s="9"/>
    </row>
    <row r="28" spans="1:6">
      <c r="A28" t="s">
        <v>118</v>
      </c>
      <c r="C28" s="78">
        <v>5</v>
      </c>
      <c r="D28" s="25">
        <v>1238000</v>
      </c>
      <c r="E28" s="9">
        <v>0.3125</v>
      </c>
      <c r="F28" s="9">
        <v>0.14636389753581364</v>
      </c>
    </row>
    <row r="29" spans="1:6">
      <c r="B29" t="s">
        <v>73</v>
      </c>
      <c r="C29" s="78">
        <v>4</v>
      </c>
      <c r="D29" s="25">
        <v>519000</v>
      </c>
      <c r="E29" s="9">
        <v>0.25</v>
      </c>
      <c r="F29" s="9">
        <v>6.1359339920102812E-2</v>
      </c>
    </row>
    <row r="30" spans="1:6">
      <c r="B30" t="s">
        <v>62</v>
      </c>
      <c r="C30" s="78">
        <v>1</v>
      </c>
      <c r="D30" s="25">
        <v>719000</v>
      </c>
      <c r="E30" s="9">
        <v>6.25E-2</v>
      </c>
      <c r="F30" s="9">
        <v>8.5004557615710824E-2</v>
      </c>
    </row>
    <row r="31" spans="1:6">
      <c r="C31" s="78"/>
      <c r="D31" s="25"/>
      <c r="E31" s="9"/>
      <c r="F31" s="9"/>
    </row>
    <row r="32" spans="1:6">
      <c r="A32" t="s">
        <v>123</v>
      </c>
      <c r="C32" s="78">
        <v>1</v>
      </c>
      <c r="D32" s="25">
        <v>35000</v>
      </c>
      <c r="E32" s="9">
        <v>6.25E-2</v>
      </c>
      <c r="F32" s="9">
        <v>4.1379130967314033E-3</v>
      </c>
    </row>
    <row r="33" spans="1:6">
      <c r="B33" t="s">
        <v>62</v>
      </c>
      <c r="C33" s="78">
        <v>1</v>
      </c>
      <c r="D33" s="25">
        <v>35000</v>
      </c>
      <c r="E33" s="9">
        <v>6.25E-2</v>
      </c>
      <c r="F33" s="9">
        <v>4.1379130967314033E-3</v>
      </c>
    </row>
    <row r="34" spans="1:6">
      <c r="C34" s="78"/>
      <c r="D34" s="25"/>
      <c r="E34" s="9"/>
      <c r="F34" s="9"/>
    </row>
    <row r="35" spans="1:6">
      <c r="A35" t="s">
        <v>132</v>
      </c>
      <c r="C35" s="78">
        <v>1</v>
      </c>
      <c r="D35" s="25">
        <v>357485</v>
      </c>
      <c r="E35" s="9">
        <v>6.25E-2</v>
      </c>
      <c r="F35" s="9">
        <v>4.2264053239572164E-2</v>
      </c>
    </row>
    <row r="36" spans="1:6">
      <c r="B36" t="s">
        <v>92</v>
      </c>
      <c r="C36" s="78">
        <v>1</v>
      </c>
      <c r="D36" s="25">
        <v>357485</v>
      </c>
      <c r="E36" s="9">
        <v>6.25E-2</v>
      </c>
      <c r="F36" s="9">
        <v>4.2264053239572164E-2</v>
      </c>
    </row>
    <row r="37" spans="1:6">
      <c r="C37" s="78"/>
      <c r="D37" s="25"/>
      <c r="E37" s="9"/>
      <c r="F37" s="9"/>
    </row>
    <row r="38" spans="1:6">
      <c r="A38" t="s">
        <v>29</v>
      </c>
      <c r="C38" s="78">
        <v>16</v>
      </c>
      <c r="D38" s="25">
        <v>8458370</v>
      </c>
      <c r="E38" s="9">
        <v>1</v>
      </c>
      <c r="F3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0"/>
  <sheetViews>
    <sheetView workbookViewId="0">
      <pane ySplit="4" topLeftCell="A8" activePane="bottomLeft" state="frozen"/>
      <selection pane="bottomLeft" activeCell="A3" sqref="A3"/>
    </sheetView>
  </sheetViews>
  <sheetFormatPr defaultColWidth="9.109375" defaultRowHeight="13.2"/>
  <cols>
    <col min="1" max="1" width="48.88671875" style="120" customWidth="1"/>
    <col min="2" max="2" width="16.5546875" style="120" customWidth="1"/>
    <col min="3" max="3" width="19" style="120" customWidth="1"/>
    <col min="4" max="4" width="17.6640625" style="120" customWidth="1"/>
    <col min="5" max="5" width="22.109375" style="120" customWidth="1"/>
    <col min="6" max="6" width="20.88671875" style="120" customWidth="1"/>
    <col min="7" max="16384" width="9.109375" style="120"/>
  </cols>
  <sheetData>
    <row r="1" spans="1:6" ht="17.399999999999999">
      <c r="A1" s="119" t="s">
        <v>53</v>
      </c>
    </row>
    <row r="2" spans="1:6">
      <c r="A2" s="121" t="str">
        <f>'OVERALL STATS'!A2</f>
        <v>Reporting Period: SEPTEMBER, 2024</v>
      </c>
    </row>
    <row r="4" spans="1:6">
      <c r="A4" s="122" t="s">
        <v>52</v>
      </c>
      <c r="B4" s="122" t="s">
        <v>8</v>
      </c>
      <c r="C4" s="122" t="s">
        <v>54</v>
      </c>
      <c r="D4" s="122" t="s">
        <v>55</v>
      </c>
      <c r="E4" s="122" t="s">
        <v>30</v>
      </c>
      <c r="F4" s="122" t="s">
        <v>56</v>
      </c>
    </row>
    <row r="5" spans="1:6" ht="14.4">
      <c r="A5" s="158" t="s">
        <v>67</v>
      </c>
      <c r="B5" s="159">
        <v>5</v>
      </c>
      <c r="C5" s="160">
        <v>2940000</v>
      </c>
      <c r="D5" s="160">
        <v>588000</v>
      </c>
      <c r="E5" s="123">
        <f>Table2[[#This Row],[CLOSINGS]]/$B$10</f>
        <v>0.18518518518518517</v>
      </c>
      <c r="F5" s="123">
        <f>Table2[[#This Row],[DOLLARVOL]]/$C$10</f>
        <v>0.19450396626004532</v>
      </c>
    </row>
    <row r="6" spans="1:6" ht="14.4">
      <c r="A6" s="158" t="s">
        <v>96</v>
      </c>
      <c r="B6" s="159">
        <v>1</v>
      </c>
      <c r="C6" s="160">
        <v>560258</v>
      </c>
      <c r="D6" s="160">
        <v>560258</v>
      </c>
      <c r="E6" s="123">
        <f>Table2[[#This Row],[CLOSINGS]]/$B$10</f>
        <v>3.7037037037037035E-2</v>
      </c>
      <c r="F6" s="123">
        <f>Table2[[#This Row],[DOLLARVOL]]/$C$10</f>
        <v>3.7065443241129412E-2</v>
      </c>
    </row>
    <row r="7" spans="1:6" ht="14.4">
      <c r="A7" s="158" t="s">
        <v>71</v>
      </c>
      <c r="B7" s="159">
        <v>2</v>
      </c>
      <c r="C7" s="160">
        <v>864190</v>
      </c>
      <c r="D7" s="160">
        <v>432095</v>
      </c>
      <c r="E7" s="123">
        <f>Table2[[#This Row],[CLOSINGS]]/$B$10</f>
        <v>7.407407407407407E-2</v>
      </c>
      <c r="F7" s="123">
        <f>Table2[[#This Row],[DOLLARVOL]]/$C$10</f>
        <v>5.7172919252472303E-2</v>
      </c>
    </row>
    <row r="8" spans="1:6" ht="14.4">
      <c r="A8" s="158" t="s">
        <v>80</v>
      </c>
      <c r="B8" s="159">
        <v>18</v>
      </c>
      <c r="C8" s="160">
        <v>10153561</v>
      </c>
      <c r="D8" s="160">
        <v>564086.72219999996</v>
      </c>
      <c r="E8" s="123">
        <f>Table2[[#This Row],[CLOSINGS]]/$B$10</f>
        <v>0.66666666666666663</v>
      </c>
      <c r="F8" s="123">
        <f>Table2[[#This Row],[DOLLARVOL]]/$C$10</f>
        <v>0.67173737624602448</v>
      </c>
    </row>
    <row r="9" spans="1:6" ht="14.4">
      <c r="A9" s="158" t="s">
        <v>91</v>
      </c>
      <c r="B9" s="159">
        <v>1</v>
      </c>
      <c r="C9" s="160">
        <v>597364</v>
      </c>
      <c r="D9" s="160">
        <v>597364</v>
      </c>
      <c r="E9" s="123">
        <f>Table2[[#This Row],[CLOSINGS]]/$B$10</f>
        <v>3.7037037037037035E-2</v>
      </c>
      <c r="F9" s="123">
        <f>Table2[[#This Row],[DOLLARVOL]]/$C$10</f>
        <v>3.952029500032847E-2</v>
      </c>
    </row>
    <row r="10" spans="1:6">
      <c r="A10" s="124" t="s">
        <v>23</v>
      </c>
      <c r="B10" s="125">
        <f>SUM(B5:B9)</f>
        <v>27</v>
      </c>
      <c r="C10" s="126">
        <f>SUM(C5:C9)</f>
        <v>15115373</v>
      </c>
      <c r="D10" s="126"/>
      <c r="E10" s="127">
        <f>SUM(E5:E9)</f>
        <v>1</v>
      </c>
      <c r="F10" s="127">
        <f>SUM(F5:F9)</f>
        <v>1</v>
      </c>
    </row>
  </sheetData>
  <pageMargins left="0.7" right="0.7" top="0.75" bottom="0.75" header="0.3" footer="0.3"/>
  <ignoredErrors>
    <ignoredError sqref="E8:F9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87"/>
  <sheetViews>
    <sheetView workbookViewId="0">
      <selection activeCell="K6" sqref="K6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7" t="s">
        <v>0</v>
      </c>
      <c r="B1" s="87" t="s">
        <v>35</v>
      </c>
      <c r="C1" s="87" t="s">
        <v>26</v>
      </c>
      <c r="D1" s="87" t="s">
        <v>31</v>
      </c>
      <c r="E1" s="87" t="s">
        <v>27</v>
      </c>
      <c r="F1" s="87" t="s">
        <v>32</v>
      </c>
      <c r="G1" s="87" t="s">
        <v>36</v>
      </c>
      <c r="H1" s="87" t="s">
        <v>37</v>
      </c>
      <c r="I1" s="87" t="s">
        <v>38</v>
      </c>
      <c r="J1" s="87" t="s">
        <v>33</v>
      </c>
      <c r="K1" s="92" t="s">
        <v>42</v>
      </c>
      <c r="L1">
        <v>87</v>
      </c>
    </row>
    <row r="2" spans="1:12" ht="14.4">
      <c r="A2" s="106" t="s">
        <v>77</v>
      </c>
      <c r="B2" s="106" t="s">
        <v>146</v>
      </c>
      <c r="C2" s="106" t="s">
        <v>78</v>
      </c>
      <c r="D2" s="106" t="s">
        <v>79</v>
      </c>
      <c r="E2" s="106" t="s">
        <v>58</v>
      </c>
      <c r="F2" s="107">
        <v>549879</v>
      </c>
      <c r="G2" s="108">
        <v>760000</v>
      </c>
      <c r="H2" s="106" t="s">
        <v>66</v>
      </c>
      <c r="I2" s="106" t="s">
        <v>66</v>
      </c>
      <c r="J2" s="109">
        <v>45561</v>
      </c>
    </row>
    <row r="3" spans="1:12" ht="14.4">
      <c r="A3" s="106" t="s">
        <v>77</v>
      </c>
      <c r="B3" s="106" t="s">
        <v>146</v>
      </c>
      <c r="C3" s="106" t="s">
        <v>78</v>
      </c>
      <c r="D3" s="106" t="s">
        <v>79</v>
      </c>
      <c r="E3" s="106" t="s">
        <v>58</v>
      </c>
      <c r="F3" s="107">
        <v>549757</v>
      </c>
      <c r="G3" s="108">
        <v>524950</v>
      </c>
      <c r="H3" s="106" t="s">
        <v>66</v>
      </c>
      <c r="I3" s="106" t="s">
        <v>66</v>
      </c>
      <c r="J3" s="109">
        <v>45555</v>
      </c>
    </row>
    <row r="4" spans="1:12" ht="14.4">
      <c r="A4" s="106" t="s">
        <v>77</v>
      </c>
      <c r="B4" s="106" t="s">
        <v>146</v>
      </c>
      <c r="C4" s="106" t="s">
        <v>78</v>
      </c>
      <c r="D4" s="106" t="s">
        <v>79</v>
      </c>
      <c r="E4" s="106" t="s">
        <v>58</v>
      </c>
      <c r="F4" s="107">
        <v>549428</v>
      </c>
      <c r="G4" s="108">
        <v>719950</v>
      </c>
      <c r="H4" s="106" t="s">
        <v>66</v>
      </c>
      <c r="I4" s="106" t="s">
        <v>66</v>
      </c>
      <c r="J4" s="109">
        <v>45539</v>
      </c>
    </row>
    <row r="5" spans="1:12" ht="14.4">
      <c r="A5" s="106" t="s">
        <v>77</v>
      </c>
      <c r="B5" s="106" t="s">
        <v>146</v>
      </c>
      <c r="C5" s="106" t="s">
        <v>78</v>
      </c>
      <c r="D5" s="106" t="s">
        <v>79</v>
      </c>
      <c r="E5" s="106" t="s">
        <v>58</v>
      </c>
      <c r="F5" s="107">
        <v>549701</v>
      </c>
      <c r="G5" s="108">
        <v>540000</v>
      </c>
      <c r="H5" s="106" t="s">
        <v>66</v>
      </c>
      <c r="I5" s="106" t="s">
        <v>66</v>
      </c>
      <c r="J5" s="109">
        <v>45553</v>
      </c>
    </row>
    <row r="6" spans="1:12" ht="14.4">
      <c r="A6" s="106" t="s">
        <v>77</v>
      </c>
      <c r="B6" s="106" t="s">
        <v>146</v>
      </c>
      <c r="C6" s="106" t="s">
        <v>78</v>
      </c>
      <c r="D6" s="106" t="s">
        <v>79</v>
      </c>
      <c r="E6" s="106" t="s">
        <v>58</v>
      </c>
      <c r="F6" s="107">
        <v>549812</v>
      </c>
      <c r="G6" s="108">
        <v>629950</v>
      </c>
      <c r="H6" s="106" t="s">
        <v>66</v>
      </c>
      <c r="I6" s="106" t="s">
        <v>66</v>
      </c>
      <c r="J6" s="109">
        <v>45559</v>
      </c>
    </row>
    <row r="7" spans="1:12" ht="14.4">
      <c r="A7" s="106" t="s">
        <v>77</v>
      </c>
      <c r="B7" s="106" t="s">
        <v>146</v>
      </c>
      <c r="C7" s="106" t="s">
        <v>78</v>
      </c>
      <c r="D7" s="106" t="s">
        <v>79</v>
      </c>
      <c r="E7" s="106" t="s">
        <v>58</v>
      </c>
      <c r="F7" s="107">
        <v>549660</v>
      </c>
      <c r="G7" s="108">
        <v>670000</v>
      </c>
      <c r="H7" s="106" t="s">
        <v>66</v>
      </c>
      <c r="I7" s="106" t="s">
        <v>66</v>
      </c>
      <c r="J7" s="109">
        <v>45552</v>
      </c>
    </row>
    <row r="8" spans="1:12" ht="14.4">
      <c r="A8" s="106" t="s">
        <v>77</v>
      </c>
      <c r="B8" s="106" t="s">
        <v>146</v>
      </c>
      <c r="C8" s="106" t="s">
        <v>78</v>
      </c>
      <c r="D8" s="106" t="s">
        <v>79</v>
      </c>
      <c r="E8" s="106" t="s">
        <v>58</v>
      </c>
      <c r="F8" s="107">
        <v>549819</v>
      </c>
      <c r="G8" s="108">
        <v>528070</v>
      </c>
      <c r="H8" s="106" t="s">
        <v>66</v>
      </c>
      <c r="I8" s="106" t="s">
        <v>66</v>
      </c>
      <c r="J8" s="109">
        <v>45559</v>
      </c>
    </row>
    <row r="9" spans="1:12" ht="14.4">
      <c r="A9" s="106" t="s">
        <v>77</v>
      </c>
      <c r="B9" s="106" t="s">
        <v>146</v>
      </c>
      <c r="C9" s="106" t="s">
        <v>78</v>
      </c>
      <c r="D9" s="106" t="s">
        <v>79</v>
      </c>
      <c r="E9" s="106" t="s">
        <v>58</v>
      </c>
      <c r="F9" s="107">
        <v>549823</v>
      </c>
      <c r="G9" s="108">
        <v>507500</v>
      </c>
      <c r="H9" s="106" t="s">
        <v>66</v>
      </c>
      <c r="I9" s="106" t="s">
        <v>66</v>
      </c>
      <c r="J9" s="109">
        <v>45559</v>
      </c>
    </row>
    <row r="10" spans="1:12" ht="14.4">
      <c r="A10" s="106" t="s">
        <v>77</v>
      </c>
      <c r="B10" s="106" t="s">
        <v>146</v>
      </c>
      <c r="C10" s="106" t="s">
        <v>78</v>
      </c>
      <c r="D10" s="106" t="s">
        <v>79</v>
      </c>
      <c r="E10" s="106" t="s">
        <v>58</v>
      </c>
      <c r="F10" s="107">
        <v>549951</v>
      </c>
      <c r="G10" s="108">
        <v>534950</v>
      </c>
      <c r="H10" s="106" t="s">
        <v>66</v>
      </c>
      <c r="I10" s="106" t="s">
        <v>66</v>
      </c>
      <c r="J10" s="109">
        <v>45565</v>
      </c>
    </row>
    <row r="11" spans="1:12" ht="14.4">
      <c r="A11" s="106" t="s">
        <v>77</v>
      </c>
      <c r="B11" s="106" t="s">
        <v>146</v>
      </c>
      <c r="C11" s="106" t="s">
        <v>78</v>
      </c>
      <c r="D11" s="106" t="s">
        <v>79</v>
      </c>
      <c r="E11" s="106" t="s">
        <v>58</v>
      </c>
      <c r="F11" s="107">
        <v>549730</v>
      </c>
      <c r="G11" s="108">
        <v>571940</v>
      </c>
      <c r="H11" s="106" t="s">
        <v>66</v>
      </c>
      <c r="I11" s="106" t="s">
        <v>66</v>
      </c>
      <c r="J11" s="109">
        <v>45554</v>
      </c>
    </row>
    <row r="12" spans="1:12" ht="14.4">
      <c r="A12" s="106" t="s">
        <v>77</v>
      </c>
      <c r="B12" s="106" t="s">
        <v>146</v>
      </c>
      <c r="C12" s="106" t="s">
        <v>78</v>
      </c>
      <c r="D12" s="106" t="s">
        <v>79</v>
      </c>
      <c r="E12" s="106" t="s">
        <v>58</v>
      </c>
      <c r="F12" s="107">
        <v>549597</v>
      </c>
      <c r="G12" s="108">
        <v>540000</v>
      </c>
      <c r="H12" s="106" t="s">
        <v>66</v>
      </c>
      <c r="I12" s="106" t="s">
        <v>66</v>
      </c>
      <c r="J12" s="109">
        <v>45547</v>
      </c>
    </row>
    <row r="13" spans="1:12" ht="14.4">
      <c r="A13" s="106" t="s">
        <v>77</v>
      </c>
      <c r="B13" s="106" t="s">
        <v>146</v>
      </c>
      <c r="C13" s="106" t="s">
        <v>78</v>
      </c>
      <c r="D13" s="106" t="s">
        <v>79</v>
      </c>
      <c r="E13" s="106" t="s">
        <v>58</v>
      </c>
      <c r="F13" s="107">
        <v>549621</v>
      </c>
      <c r="G13" s="108">
        <v>523851</v>
      </c>
      <c r="H13" s="106" t="s">
        <v>66</v>
      </c>
      <c r="I13" s="106" t="s">
        <v>66</v>
      </c>
      <c r="J13" s="109">
        <v>45548</v>
      </c>
    </row>
    <row r="14" spans="1:12" ht="14.4">
      <c r="A14" s="106" t="s">
        <v>77</v>
      </c>
      <c r="B14" s="106" t="s">
        <v>146</v>
      </c>
      <c r="C14" s="106" t="s">
        <v>78</v>
      </c>
      <c r="D14" s="106" t="s">
        <v>79</v>
      </c>
      <c r="E14" s="106" t="s">
        <v>58</v>
      </c>
      <c r="F14" s="107">
        <v>549656</v>
      </c>
      <c r="G14" s="108">
        <v>520000</v>
      </c>
      <c r="H14" s="106" t="s">
        <v>66</v>
      </c>
      <c r="I14" s="106" t="s">
        <v>66</v>
      </c>
      <c r="J14" s="109">
        <v>45551</v>
      </c>
    </row>
    <row r="15" spans="1:12" ht="14.4">
      <c r="A15" s="106" t="s">
        <v>77</v>
      </c>
      <c r="B15" s="106" t="s">
        <v>146</v>
      </c>
      <c r="C15" s="106" t="s">
        <v>78</v>
      </c>
      <c r="D15" s="106" t="s">
        <v>79</v>
      </c>
      <c r="E15" s="106" t="s">
        <v>58</v>
      </c>
      <c r="F15" s="107">
        <v>549859</v>
      </c>
      <c r="G15" s="108">
        <v>500000</v>
      </c>
      <c r="H15" s="106" t="s">
        <v>66</v>
      </c>
      <c r="I15" s="106" t="s">
        <v>66</v>
      </c>
      <c r="J15" s="109">
        <v>45560</v>
      </c>
    </row>
    <row r="16" spans="1:12" ht="14.4">
      <c r="A16" s="106" t="s">
        <v>77</v>
      </c>
      <c r="B16" s="106" t="s">
        <v>146</v>
      </c>
      <c r="C16" s="106" t="s">
        <v>78</v>
      </c>
      <c r="D16" s="106" t="s">
        <v>79</v>
      </c>
      <c r="E16" s="106" t="s">
        <v>58</v>
      </c>
      <c r="F16" s="107">
        <v>549852</v>
      </c>
      <c r="G16" s="108">
        <v>515000</v>
      </c>
      <c r="H16" s="106" t="s">
        <v>66</v>
      </c>
      <c r="I16" s="106" t="s">
        <v>66</v>
      </c>
      <c r="J16" s="109">
        <v>45560</v>
      </c>
    </row>
    <row r="17" spans="1:10" ht="14.4">
      <c r="A17" s="106" t="s">
        <v>77</v>
      </c>
      <c r="B17" s="106" t="s">
        <v>146</v>
      </c>
      <c r="C17" s="106" t="s">
        <v>78</v>
      </c>
      <c r="D17" s="106" t="s">
        <v>79</v>
      </c>
      <c r="E17" s="106" t="s">
        <v>58</v>
      </c>
      <c r="F17" s="107">
        <v>549884</v>
      </c>
      <c r="G17" s="108">
        <v>549950</v>
      </c>
      <c r="H17" s="106" t="s">
        <v>66</v>
      </c>
      <c r="I17" s="106" t="s">
        <v>66</v>
      </c>
      <c r="J17" s="109">
        <v>45561</v>
      </c>
    </row>
    <row r="18" spans="1:10" ht="14.4">
      <c r="A18" s="106" t="s">
        <v>77</v>
      </c>
      <c r="B18" s="106" t="s">
        <v>146</v>
      </c>
      <c r="C18" s="106" t="s">
        <v>78</v>
      </c>
      <c r="D18" s="106" t="s">
        <v>79</v>
      </c>
      <c r="E18" s="106" t="s">
        <v>58</v>
      </c>
      <c r="F18" s="107">
        <v>549829</v>
      </c>
      <c r="G18" s="108">
        <v>507500</v>
      </c>
      <c r="H18" s="106" t="s">
        <v>66</v>
      </c>
      <c r="I18" s="106" t="s">
        <v>66</v>
      </c>
      <c r="J18" s="109">
        <v>45559</v>
      </c>
    </row>
    <row r="19" spans="1:10" ht="14.4">
      <c r="A19" s="106" t="s">
        <v>77</v>
      </c>
      <c r="B19" s="106" t="s">
        <v>146</v>
      </c>
      <c r="C19" s="106" t="s">
        <v>78</v>
      </c>
      <c r="D19" s="106" t="s">
        <v>79</v>
      </c>
      <c r="E19" s="106" t="s">
        <v>58</v>
      </c>
      <c r="F19" s="107">
        <v>549646</v>
      </c>
      <c r="G19" s="108">
        <v>509950</v>
      </c>
      <c r="H19" s="106" t="s">
        <v>66</v>
      </c>
      <c r="I19" s="106" t="s">
        <v>66</v>
      </c>
      <c r="J19" s="109">
        <v>45551</v>
      </c>
    </row>
    <row r="20" spans="1:10" ht="14.4">
      <c r="A20" s="106" t="s">
        <v>68</v>
      </c>
      <c r="B20" s="106" t="s">
        <v>147</v>
      </c>
      <c r="C20" s="106" t="s">
        <v>64</v>
      </c>
      <c r="D20" s="106" t="s">
        <v>109</v>
      </c>
      <c r="E20" s="106" t="s">
        <v>108</v>
      </c>
      <c r="F20" s="107">
        <v>549547</v>
      </c>
      <c r="G20" s="108">
        <v>510000</v>
      </c>
      <c r="H20" s="106" t="s">
        <v>61</v>
      </c>
      <c r="I20" s="106" t="s">
        <v>66</v>
      </c>
      <c r="J20" s="109">
        <v>45545</v>
      </c>
    </row>
    <row r="21" spans="1:10" ht="14.4">
      <c r="A21" s="106" t="s">
        <v>68</v>
      </c>
      <c r="B21" s="106" t="s">
        <v>147</v>
      </c>
      <c r="C21" s="106" t="s">
        <v>69</v>
      </c>
      <c r="D21" s="106" t="s">
        <v>76</v>
      </c>
      <c r="E21" s="106" t="s">
        <v>58</v>
      </c>
      <c r="F21" s="107">
        <v>549956</v>
      </c>
      <c r="G21" s="108">
        <v>490000</v>
      </c>
      <c r="H21" s="106" t="s">
        <v>61</v>
      </c>
      <c r="I21" s="106" t="s">
        <v>66</v>
      </c>
      <c r="J21" s="109">
        <v>45565</v>
      </c>
    </row>
    <row r="22" spans="1:10" ht="14.4">
      <c r="A22" s="106" t="s">
        <v>68</v>
      </c>
      <c r="B22" s="106" t="s">
        <v>147</v>
      </c>
      <c r="C22" s="106" t="s">
        <v>69</v>
      </c>
      <c r="D22" s="106" t="s">
        <v>76</v>
      </c>
      <c r="E22" s="106" t="s">
        <v>108</v>
      </c>
      <c r="F22" s="107">
        <v>549963</v>
      </c>
      <c r="G22" s="108">
        <v>517500</v>
      </c>
      <c r="H22" s="106" t="s">
        <v>61</v>
      </c>
      <c r="I22" s="106" t="s">
        <v>66</v>
      </c>
      <c r="J22" s="109">
        <v>45565</v>
      </c>
    </row>
    <row r="23" spans="1:10" ht="14.4">
      <c r="A23" s="106" t="s">
        <v>68</v>
      </c>
      <c r="B23" s="106" t="s">
        <v>147</v>
      </c>
      <c r="C23" s="106" t="s">
        <v>69</v>
      </c>
      <c r="D23" s="106" t="s">
        <v>70</v>
      </c>
      <c r="E23" s="106" t="s">
        <v>63</v>
      </c>
      <c r="F23" s="107">
        <v>549404</v>
      </c>
      <c r="G23" s="108">
        <v>427963</v>
      </c>
      <c r="H23" s="106" t="s">
        <v>66</v>
      </c>
      <c r="I23" s="106" t="s">
        <v>66</v>
      </c>
      <c r="J23" s="109">
        <v>45539</v>
      </c>
    </row>
    <row r="24" spans="1:10" ht="14.4">
      <c r="A24" s="106" t="s">
        <v>68</v>
      </c>
      <c r="B24" s="106" t="s">
        <v>147</v>
      </c>
      <c r="C24" s="106" t="s">
        <v>64</v>
      </c>
      <c r="D24" s="106" t="s">
        <v>81</v>
      </c>
      <c r="E24" s="106" t="s">
        <v>63</v>
      </c>
      <c r="F24" s="107">
        <v>549948</v>
      </c>
      <c r="G24" s="108">
        <v>285000</v>
      </c>
      <c r="H24" s="106" t="s">
        <v>61</v>
      </c>
      <c r="I24" s="106" t="s">
        <v>66</v>
      </c>
      <c r="J24" s="109">
        <v>45565</v>
      </c>
    </row>
    <row r="25" spans="1:10" ht="14.4">
      <c r="A25" s="106" t="s">
        <v>68</v>
      </c>
      <c r="B25" s="106" t="s">
        <v>147</v>
      </c>
      <c r="C25" s="106" t="s">
        <v>69</v>
      </c>
      <c r="D25" s="106" t="s">
        <v>72</v>
      </c>
      <c r="E25" s="106" t="s">
        <v>58</v>
      </c>
      <c r="F25" s="107">
        <v>549412</v>
      </c>
      <c r="G25" s="108">
        <v>420000</v>
      </c>
      <c r="H25" s="106" t="s">
        <v>61</v>
      </c>
      <c r="I25" s="106" t="s">
        <v>66</v>
      </c>
      <c r="J25" s="109">
        <v>45539</v>
      </c>
    </row>
    <row r="26" spans="1:10" ht="14.4">
      <c r="A26" s="106" t="s">
        <v>68</v>
      </c>
      <c r="B26" s="106" t="s">
        <v>147</v>
      </c>
      <c r="C26" s="106" t="s">
        <v>69</v>
      </c>
      <c r="D26" s="106" t="s">
        <v>85</v>
      </c>
      <c r="E26" s="106" t="s">
        <v>58</v>
      </c>
      <c r="F26" s="107">
        <v>549444</v>
      </c>
      <c r="G26" s="108">
        <v>875000</v>
      </c>
      <c r="H26" s="106" t="s">
        <v>61</v>
      </c>
      <c r="I26" s="106" t="s">
        <v>66</v>
      </c>
      <c r="J26" s="109">
        <v>45540</v>
      </c>
    </row>
    <row r="27" spans="1:10" ht="14.4">
      <c r="A27" s="106" t="s">
        <v>68</v>
      </c>
      <c r="B27" s="106" t="s">
        <v>147</v>
      </c>
      <c r="C27" s="106" t="s">
        <v>69</v>
      </c>
      <c r="D27" s="106" t="s">
        <v>76</v>
      </c>
      <c r="E27" s="106" t="s">
        <v>58</v>
      </c>
      <c r="F27" s="107">
        <v>549417</v>
      </c>
      <c r="G27" s="108">
        <v>595000</v>
      </c>
      <c r="H27" s="106" t="s">
        <v>61</v>
      </c>
      <c r="I27" s="106" t="s">
        <v>66</v>
      </c>
      <c r="J27" s="109">
        <v>45539</v>
      </c>
    </row>
    <row r="28" spans="1:10" ht="14.4">
      <c r="A28" s="106" t="s">
        <v>68</v>
      </c>
      <c r="B28" s="106" t="s">
        <v>147</v>
      </c>
      <c r="C28" s="106" t="s">
        <v>69</v>
      </c>
      <c r="D28" s="106" t="s">
        <v>70</v>
      </c>
      <c r="E28" s="106" t="s">
        <v>58</v>
      </c>
      <c r="F28" s="107">
        <v>549943</v>
      </c>
      <c r="G28" s="108">
        <v>305000</v>
      </c>
      <c r="H28" s="106" t="s">
        <v>61</v>
      </c>
      <c r="I28" s="106" t="s">
        <v>66</v>
      </c>
      <c r="J28" s="109">
        <v>45565</v>
      </c>
    </row>
    <row r="29" spans="1:10" ht="14.4">
      <c r="A29" s="106" t="s">
        <v>68</v>
      </c>
      <c r="B29" s="106" t="s">
        <v>147</v>
      </c>
      <c r="C29" s="106" t="s">
        <v>69</v>
      </c>
      <c r="D29" s="106" t="s">
        <v>72</v>
      </c>
      <c r="E29" s="106" t="s">
        <v>108</v>
      </c>
      <c r="F29" s="107">
        <v>549801</v>
      </c>
      <c r="G29" s="108">
        <v>1750000</v>
      </c>
      <c r="H29" s="106" t="s">
        <v>61</v>
      </c>
      <c r="I29" s="106" t="s">
        <v>66</v>
      </c>
      <c r="J29" s="109">
        <v>45559</v>
      </c>
    </row>
    <row r="30" spans="1:10" ht="14.4">
      <c r="A30" s="106" t="s">
        <v>68</v>
      </c>
      <c r="B30" s="106" t="s">
        <v>147</v>
      </c>
      <c r="C30" s="106" t="s">
        <v>69</v>
      </c>
      <c r="D30" s="106" t="s">
        <v>72</v>
      </c>
      <c r="E30" s="106" t="s">
        <v>58</v>
      </c>
      <c r="F30" s="107">
        <v>549915</v>
      </c>
      <c r="G30" s="108">
        <v>515000</v>
      </c>
      <c r="H30" s="106" t="s">
        <v>61</v>
      </c>
      <c r="I30" s="106" t="s">
        <v>66</v>
      </c>
      <c r="J30" s="109">
        <v>45562</v>
      </c>
    </row>
    <row r="31" spans="1:10" ht="14.4">
      <c r="A31" s="106" t="s">
        <v>68</v>
      </c>
      <c r="B31" s="106" t="s">
        <v>147</v>
      </c>
      <c r="C31" s="106" t="s">
        <v>69</v>
      </c>
      <c r="D31" s="106" t="s">
        <v>76</v>
      </c>
      <c r="E31" s="106" t="s">
        <v>58</v>
      </c>
      <c r="F31" s="107">
        <v>549709</v>
      </c>
      <c r="G31" s="108">
        <v>489000</v>
      </c>
      <c r="H31" s="106" t="s">
        <v>61</v>
      </c>
      <c r="I31" s="106" t="s">
        <v>66</v>
      </c>
      <c r="J31" s="109">
        <v>45553</v>
      </c>
    </row>
    <row r="32" spans="1:10" ht="14.4">
      <c r="A32" s="106" t="s">
        <v>68</v>
      </c>
      <c r="B32" s="106" t="s">
        <v>147</v>
      </c>
      <c r="C32" s="106" t="s">
        <v>69</v>
      </c>
      <c r="D32" s="106" t="s">
        <v>70</v>
      </c>
      <c r="E32" s="106" t="s">
        <v>63</v>
      </c>
      <c r="F32" s="107">
        <v>549892</v>
      </c>
      <c r="G32" s="108">
        <v>275000</v>
      </c>
      <c r="H32" s="106" t="s">
        <v>61</v>
      </c>
      <c r="I32" s="106" t="s">
        <v>66</v>
      </c>
      <c r="J32" s="109">
        <v>45562</v>
      </c>
    </row>
    <row r="33" spans="1:10" ht="14.4">
      <c r="A33" s="106" t="s">
        <v>68</v>
      </c>
      <c r="B33" s="106" t="s">
        <v>147</v>
      </c>
      <c r="C33" s="106" t="s">
        <v>69</v>
      </c>
      <c r="D33" s="106" t="s">
        <v>70</v>
      </c>
      <c r="E33" s="106" t="s">
        <v>58</v>
      </c>
      <c r="F33" s="107">
        <v>549479</v>
      </c>
      <c r="G33" s="108">
        <v>590000</v>
      </c>
      <c r="H33" s="106" t="s">
        <v>61</v>
      </c>
      <c r="I33" s="106" t="s">
        <v>66</v>
      </c>
      <c r="J33" s="109">
        <v>45541</v>
      </c>
    </row>
    <row r="34" spans="1:10" ht="14.4">
      <c r="A34" s="106" t="s">
        <v>68</v>
      </c>
      <c r="B34" s="106" t="s">
        <v>147</v>
      </c>
      <c r="C34" s="106" t="s">
        <v>69</v>
      </c>
      <c r="D34" s="106" t="s">
        <v>76</v>
      </c>
      <c r="E34" s="106" t="s">
        <v>74</v>
      </c>
      <c r="F34" s="107">
        <v>549846</v>
      </c>
      <c r="G34" s="108">
        <v>125000</v>
      </c>
      <c r="H34" s="106" t="s">
        <v>61</v>
      </c>
      <c r="I34" s="106" t="s">
        <v>66</v>
      </c>
      <c r="J34" s="109">
        <v>45560</v>
      </c>
    </row>
    <row r="35" spans="1:10" ht="14.4">
      <c r="A35" s="106" t="s">
        <v>68</v>
      </c>
      <c r="B35" s="106" t="s">
        <v>147</v>
      </c>
      <c r="C35" s="106" t="s">
        <v>69</v>
      </c>
      <c r="D35" s="106" t="s">
        <v>70</v>
      </c>
      <c r="E35" s="106" t="s">
        <v>58</v>
      </c>
      <c r="F35" s="107">
        <v>549445</v>
      </c>
      <c r="G35" s="108">
        <v>551000</v>
      </c>
      <c r="H35" s="106" t="s">
        <v>61</v>
      </c>
      <c r="I35" s="106" t="s">
        <v>66</v>
      </c>
      <c r="J35" s="109">
        <v>45540</v>
      </c>
    </row>
    <row r="36" spans="1:10" ht="14.4">
      <c r="A36" s="106" t="s">
        <v>68</v>
      </c>
      <c r="B36" s="106" t="s">
        <v>147</v>
      </c>
      <c r="C36" s="106" t="s">
        <v>69</v>
      </c>
      <c r="D36" s="106" t="s">
        <v>76</v>
      </c>
      <c r="E36" s="106" t="s">
        <v>58</v>
      </c>
      <c r="F36" s="107">
        <v>549837</v>
      </c>
      <c r="G36" s="108">
        <v>525000</v>
      </c>
      <c r="H36" s="106" t="s">
        <v>61</v>
      </c>
      <c r="I36" s="106" t="s">
        <v>66</v>
      </c>
      <c r="J36" s="109">
        <v>45560</v>
      </c>
    </row>
    <row r="37" spans="1:10" ht="14.4">
      <c r="A37" s="106" t="s">
        <v>68</v>
      </c>
      <c r="B37" s="106" t="s">
        <v>147</v>
      </c>
      <c r="C37" s="106" t="s">
        <v>64</v>
      </c>
      <c r="D37" s="106" t="s">
        <v>81</v>
      </c>
      <c r="E37" s="106" t="s">
        <v>58</v>
      </c>
      <c r="F37" s="107">
        <v>549643</v>
      </c>
      <c r="G37" s="108">
        <v>315000</v>
      </c>
      <c r="H37" s="106" t="s">
        <v>61</v>
      </c>
      <c r="I37" s="106" t="s">
        <v>66</v>
      </c>
      <c r="J37" s="109">
        <v>45551</v>
      </c>
    </row>
    <row r="38" spans="1:10" ht="14.4">
      <c r="A38" s="106" t="s">
        <v>68</v>
      </c>
      <c r="B38" s="106" t="s">
        <v>147</v>
      </c>
      <c r="C38" s="106" t="s">
        <v>69</v>
      </c>
      <c r="D38" s="106" t="s">
        <v>72</v>
      </c>
      <c r="E38" s="106" t="s">
        <v>94</v>
      </c>
      <c r="F38" s="107">
        <v>549477</v>
      </c>
      <c r="G38" s="108">
        <v>398000</v>
      </c>
      <c r="H38" s="106" t="s">
        <v>61</v>
      </c>
      <c r="I38" s="106" t="s">
        <v>66</v>
      </c>
      <c r="J38" s="109">
        <v>45541</v>
      </c>
    </row>
    <row r="39" spans="1:10" ht="14.4">
      <c r="A39" s="106" t="s">
        <v>68</v>
      </c>
      <c r="B39" s="106" t="s">
        <v>147</v>
      </c>
      <c r="C39" s="106" t="s">
        <v>64</v>
      </c>
      <c r="D39" s="106" t="s">
        <v>81</v>
      </c>
      <c r="E39" s="106" t="s">
        <v>58</v>
      </c>
      <c r="F39" s="107">
        <v>549712</v>
      </c>
      <c r="G39" s="108">
        <v>420000</v>
      </c>
      <c r="H39" s="106" t="s">
        <v>61</v>
      </c>
      <c r="I39" s="106" t="s">
        <v>66</v>
      </c>
      <c r="J39" s="109">
        <v>45553</v>
      </c>
    </row>
    <row r="40" spans="1:10" ht="14.4">
      <c r="A40" s="106" t="s">
        <v>68</v>
      </c>
      <c r="B40" s="106" t="s">
        <v>147</v>
      </c>
      <c r="C40" s="106" t="s">
        <v>69</v>
      </c>
      <c r="D40" s="106" t="s">
        <v>70</v>
      </c>
      <c r="E40" s="106" t="s">
        <v>58</v>
      </c>
      <c r="F40" s="107">
        <v>549483</v>
      </c>
      <c r="G40" s="108">
        <v>420000</v>
      </c>
      <c r="H40" s="106" t="s">
        <v>61</v>
      </c>
      <c r="I40" s="106" t="s">
        <v>66</v>
      </c>
      <c r="J40" s="109">
        <v>45541</v>
      </c>
    </row>
    <row r="41" spans="1:10" ht="14.4">
      <c r="A41" s="106" t="s">
        <v>68</v>
      </c>
      <c r="B41" s="106" t="s">
        <v>147</v>
      </c>
      <c r="C41" s="106" t="s">
        <v>69</v>
      </c>
      <c r="D41" s="106" t="s">
        <v>76</v>
      </c>
      <c r="E41" s="106" t="s">
        <v>58</v>
      </c>
      <c r="F41" s="107">
        <v>549431</v>
      </c>
      <c r="G41" s="108">
        <v>655000</v>
      </c>
      <c r="H41" s="106" t="s">
        <v>61</v>
      </c>
      <c r="I41" s="106" t="s">
        <v>66</v>
      </c>
      <c r="J41" s="109">
        <v>45539</v>
      </c>
    </row>
    <row r="42" spans="1:10" ht="14.4">
      <c r="A42" s="106" t="s">
        <v>68</v>
      </c>
      <c r="B42" s="106" t="s">
        <v>147</v>
      </c>
      <c r="C42" s="106" t="s">
        <v>69</v>
      </c>
      <c r="D42" s="106" t="s">
        <v>76</v>
      </c>
      <c r="E42" s="106" t="s">
        <v>58</v>
      </c>
      <c r="F42" s="107">
        <v>549787</v>
      </c>
      <c r="G42" s="108">
        <v>375000</v>
      </c>
      <c r="H42" s="106" t="s">
        <v>61</v>
      </c>
      <c r="I42" s="106" t="s">
        <v>66</v>
      </c>
      <c r="J42" s="109">
        <v>45558</v>
      </c>
    </row>
    <row r="43" spans="1:10" ht="14.4">
      <c r="A43" s="106" t="s">
        <v>68</v>
      </c>
      <c r="B43" s="106" t="s">
        <v>147</v>
      </c>
      <c r="C43" s="106" t="s">
        <v>69</v>
      </c>
      <c r="D43" s="106" t="s">
        <v>76</v>
      </c>
      <c r="E43" s="106" t="s">
        <v>58</v>
      </c>
      <c r="F43" s="107">
        <v>549576</v>
      </c>
      <c r="G43" s="108">
        <v>355000</v>
      </c>
      <c r="H43" s="106" t="s">
        <v>61</v>
      </c>
      <c r="I43" s="106" t="s">
        <v>66</v>
      </c>
      <c r="J43" s="109">
        <v>45547</v>
      </c>
    </row>
    <row r="44" spans="1:10" ht="14.4">
      <c r="A44" s="106" t="s">
        <v>68</v>
      </c>
      <c r="B44" s="106" t="s">
        <v>147</v>
      </c>
      <c r="C44" s="106" t="s">
        <v>69</v>
      </c>
      <c r="D44" s="106" t="s">
        <v>70</v>
      </c>
      <c r="E44" s="106" t="s">
        <v>63</v>
      </c>
      <c r="F44" s="107">
        <v>549392</v>
      </c>
      <c r="G44" s="108">
        <v>436227</v>
      </c>
      <c r="H44" s="106" t="s">
        <v>66</v>
      </c>
      <c r="I44" s="106" t="s">
        <v>66</v>
      </c>
      <c r="J44" s="109">
        <v>45538</v>
      </c>
    </row>
    <row r="45" spans="1:10" ht="14.4">
      <c r="A45" s="106" t="s">
        <v>68</v>
      </c>
      <c r="B45" s="106" t="s">
        <v>147</v>
      </c>
      <c r="C45" s="106" t="s">
        <v>64</v>
      </c>
      <c r="D45" s="106" t="s">
        <v>81</v>
      </c>
      <c r="E45" s="106" t="s">
        <v>58</v>
      </c>
      <c r="F45" s="107">
        <v>549433</v>
      </c>
      <c r="G45" s="108">
        <v>315000</v>
      </c>
      <c r="H45" s="106" t="s">
        <v>61</v>
      </c>
      <c r="I45" s="106" t="s">
        <v>66</v>
      </c>
      <c r="J45" s="109">
        <v>45539</v>
      </c>
    </row>
    <row r="46" spans="1:10" ht="14.4">
      <c r="A46" s="106" t="s">
        <v>57</v>
      </c>
      <c r="B46" s="106" t="s">
        <v>148</v>
      </c>
      <c r="C46" s="106" t="s">
        <v>59</v>
      </c>
      <c r="D46" s="106" t="s">
        <v>60</v>
      </c>
      <c r="E46" s="106" t="s">
        <v>58</v>
      </c>
      <c r="F46" s="107">
        <v>549383</v>
      </c>
      <c r="G46" s="108">
        <v>425000</v>
      </c>
      <c r="H46" s="106" t="s">
        <v>61</v>
      </c>
      <c r="I46" s="106" t="s">
        <v>66</v>
      </c>
      <c r="J46" s="109">
        <v>45538</v>
      </c>
    </row>
    <row r="47" spans="1:10" ht="14.4">
      <c r="A47" s="106" t="s">
        <v>57</v>
      </c>
      <c r="B47" s="106" t="s">
        <v>148</v>
      </c>
      <c r="C47" s="106" t="s">
        <v>59</v>
      </c>
      <c r="D47" s="106" t="s">
        <v>60</v>
      </c>
      <c r="E47" s="106" t="s">
        <v>58</v>
      </c>
      <c r="F47" s="107">
        <v>549654</v>
      </c>
      <c r="G47" s="108">
        <v>527000</v>
      </c>
      <c r="H47" s="106" t="s">
        <v>61</v>
      </c>
      <c r="I47" s="106" t="s">
        <v>66</v>
      </c>
      <c r="J47" s="109">
        <v>45551</v>
      </c>
    </row>
    <row r="48" spans="1:10" ht="14.4">
      <c r="A48" s="106" t="s">
        <v>82</v>
      </c>
      <c r="B48" s="106" t="s">
        <v>149</v>
      </c>
      <c r="C48" s="106" t="s">
        <v>86</v>
      </c>
      <c r="D48" s="106" t="s">
        <v>100</v>
      </c>
      <c r="E48" s="106" t="s">
        <v>58</v>
      </c>
      <c r="F48" s="107">
        <v>549510</v>
      </c>
      <c r="G48" s="108">
        <v>480000</v>
      </c>
      <c r="H48" s="106" t="s">
        <v>61</v>
      </c>
      <c r="I48" s="106" t="s">
        <v>66</v>
      </c>
      <c r="J48" s="109">
        <v>45544</v>
      </c>
    </row>
    <row r="49" spans="1:10" ht="14.4">
      <c r="A49" s="106" t="s">
        <v>82</v>
      </c>
      <c r="B49" s="106" t="s">
        <v>149</v>
      </c>
      <c r="C49" s="106" t="s">
        <v>101</v>
      </c>
      <c r="D49" s="106" t="s">
        <v>102</v>
      </c>
      <c r="E49" s="106" t="s">
        <v>74</v>
      </c>
      <c r="F49" s="107">
        <v>549530</v>
      </c>
      <c r="G49" s="108">
        <v>175000</v>
      </c>
      <c r="H49" s="106" t="s">
        <v>61</v>
      </c>
      <c r="I49" s="106" t="s">
        <v>66</v>
      </c>
      <c r="J49" s="109">
        <v>45545</v>
      </c>
    </row>
    <row r="50" spans="1:10" ht="14.4">
      <c r="A50" s="106" t="s">
        <v>82</v>
      </c>
      <c r="B50" s="106" t="s">
        <v>149</v>
      </c>
      <c r="C50" s="106" t="s">
        <v>103</v>
      </c>
      <c r="D50" s="106" t="s">
        <v>104</v>
      </c>
      <c r="E50" s="106" t="s">
        <v>58</v>
      </c>
      <c r="F50" s="107">
        <v>549531</v>
      </c>
      <c r="G50" s="108">
        <v>799000</v>
      </c>
      <c r="H50" s="106" t="s">
        <v>61</v>
      </c>
      <c r="I50" s="106" t="s">
        <v>66</v>
      </c>
      <c r="J50" s="109">
        <v>45545</v>
      </c>
    </row>
    <row r="51" spans="1:10" ht="14.4">
      <c r="A51" s="106" t="s">
        <v>82</v>
      </c>
      <c r="B51" s="106" t="s">
        <v>149</v>
      </c>
      <c r="C51" s="106" t="s">
        <v>83</v>
      </c>
      <c r="D51" s="106" t="s">
        <v>90</v>
      </c>
      <c r="E51" s="106" t="s">
        <v>58</v>
      </c>
      <c r="F51" s="107">
        <v>549473</v>
      </c>
      <c r="G51" s="108">
        <v>597364</v>
      </c>
      <c r="H51" s="106" t="s">
        <v>66</v>
      </c>
      <c r="I51" s="106" t="s">
        <v>66</v>
      </c>
      <c r="J51" s="109">
        <v>45541</v>
      </c>
    </row>
    <row r="52" spans="1:10" ht="14.4">
      <c r="A52" s="106" t="s">
        <v>82</v>
      </c>
      <c r="B52" s="106" t="s">
        <v>149</v>
      </c>
      <c r="C52" s="106" t="s">
        <v>83</v>
      </c>
      <c r="D52" s="106" t="s">
        <v>84</v>
      </c>
      <c r="E52" s="106" t="s">
        <v>58</v>
      </c>
      <c r="F52" s="107">
        <v>549434</v>
      </c>
      <c r="G52" s="108">
        <v>759000</v>
      </c>
      <c r="H52" s="106" t="s">
        <v>61</v>
      </c>
      <c r="I52" s="106" t="s">
        <v>66</v>
      </c>
      <c r="J52" s="109">
        <v>45539</v>
      </c>
    </row>
    <row r="53" spans="1:10" ht="14.4">
      <c r="A53" s="106" t="s">
        <v>82</v>
      </c>
      <c r="B53" s="106" t="s">
        <v>149</v>
      </c>
      <c r="C53" s="106" t="s">
        <v>83</v>
      </c>
      <c r="D53" s="106" t="s">
        <v>107</v>
      </c>
      <c r="E53" s="106" t="s">
        <v>63</v>
      </c>
      <c r="F53" s="107">
        <v>549540</v>
      </c>
      <c r="G53" s="108">
        <v>370000</v>
      </c>
      <c r="H53" s="106" t="s">
        <v>61</v>
      </c>
      <c r="I53" s="106" t="s">
        <v>66</v>
      </c>
      <c r="J53" s="109">
        <v>45545</v>
      </c>
    </row>
    <row r="54" spans="1:10" ht="14.4">
      <c r="A54" s="106" t="s">
        <v>82</v>
      </c>
      <c r="B54" s="106" t="s">
        <v>149</v>
      </c>
      <c r="C54" s="106" t="s">
        <v>103</v>
      </c>
      <c r="D54" s="106" t="s">
        <v>104</v>
      </c>
      <c r="E54" s="106" t="s">
        <v>63</v>
      </c>
      <c r="F54" s="107">
        <v>549826</v>
      </c>
      <c r="G54" s="108">
        <v>330000</v>
      </c>
      <c r="H54" s="106" t="s">
        <v>61</v>
      </c>
      <c r="I54" s="106" t="s">
        <v>66</v>
      </c>
      <c r="J54" s="109">
        <v>45559</v>
      </c>
    </row>
    <row r="55" spans="1:10" ht="14.4">
      <c r="A55" s="106" t="s">
        <v>82</v>
      </c>
      <c r="B55" s="106" t="s">
        <v>149</v>
      </c>
      <c r="C55" s="106" t="s">
        <v>83</v>
      </c>
      <c r="D55" s="106" t="s">
        <v>113</v>
      </c>
      <c r="E55" s="106" t="s">
        <v>58</v>
      </c>
      <c r="F55" s="107">
        <v>549844</v>
      </c>
      <c r="G55" s="108">
        <v>445000</v>
      </c>
      <c r="H55" s="106" t="s">
        <v>61</v>
      </c>
      <c r="I55" s="106" t="s">
        <v>66</v>
      </c>
      <c r="J55" s="109">
        <v>45560</v>
      </c>
    </row>
    <row r="56" spans="1:10" ht="14.4">
      <c r="A56" s="106" t="s">
        <v>82</v>
      </c>
      <c r="B56" s="106" t="s">
        <v>149</v>
      </c>
      <c r="C56" s="106" t="s">
        <v>69</v>
      </c>
      <c r="D56" s="106" t="s">
        <v>112</v>
      </c>
      <c r="E56" s="106" t="s">
        <v>63</v>
      </c>
      <c r="F56" s="107">
        <v>549641</v>
      </c>
      <c r="G56" s="108">
        <v>275000</v>
      </c>
      <c r="H56" s="106" t="s">
        <v>61</v>
      </c>
      <c r="I56" s="106" t="s">
        <v>66</v>
      </c>
      <c r="J56" s="109">
        <v>45551</v>
      </c>
    </row>
    <row r="57" spans="1:10" ht="14.4">
      <c r="A57" s="106" t="s">
        <v>82</v>
      </c>
      <c r="B57" s="106" t="s">
        <v>149</v>
      </c>
      <c r="C57" s="106" t="s">
        <v>86</v>
      </c>
      <c r="D57" s="106" t="s">
        <v>100</v>
      </c>
      <c r="E57" s="106" t="s">
        <v>58</v>
      </c>
      <c r="F57" s="107">
        <v>549632</v>
      </c>
      <c r="G57" s="108">
        <v>375000</v>
      </c>
      <c r="H57" s="106" t="s">
        <v>61</v>
      </c>
      <c r="I57" s="106" t="s">
        <v>66</v>
      </c>
      <c r="J57" s="109">
        <v>45551</v>
      </c>
    </row>
    <row r="58" spans="1:10" ht="14.4">
      <c r="A58" s="106" t="s">
        <v>82</v>
      </c>
      <c r="B58" s="106" t="s">
        <v>149</v>
      </c>
      <c r="C58" s="106" t="s">
        <v>86</v>
      </c>
      <c r="D58" s="106" t="s">
        <v>100</v>
      </c>
      <c r="E58" s="106" t="s">
        <v>58</v>
      </c>
      <c r="F58" s="107">
        <v>549590</v>
      </c>
      <c r="G58" s="108">
        <v>575000</v>
      </c>
      <c r="H58" s="106" t="s">
        <v>61</v>
      </c>
      <c r="I58" s="106" t="s">
        <v>66</v>
      </c>
      <c r="J58" s="109">
        <v>45547</v>
      </c>
    </row>
    <row r="59" spans="1:10" ht="14.4">
      <c r="A59" s="106" t="s">
        <v>82</v>
      </c>
      <c r="B59" s="106" t="s">
        <v>149</v>
      </c>
      <c r="C59" s="106" t="s">
        <v>69</v>
      </c>
      <c r="D59" s="106" t="s">
        <v>112</v>
      </c>
      <c r="E59" s="106" t="s">
        <v>63</v>
      </c>
      <c r="F59" s="107">
        <v>549706</v>
      </c>
      <c r="G59" s="108">
        <v>295000</v>
      </c>
      <c r="H59" s="106" t="s">
        <v>61</v>
      </c>
      <c r="I59" s="106" t="s">
        <v>66</v>
      </c>
      <c r="J59" s="109">
        <v>45553</v>
      </c>
    </row>
    <row r="60" spans="1:10" ht="14.4">
      <c r="A60" s="106" t="s">
        <v>82</v>
      </c>
      <c r="B60" s="106" t="s">
        <v>149</v>
      </c>
      <c r="C60" s="106" t="s">
        <v>103</v>
      </c>
      <c r="D60" s="106" t="s">
        <v>104</v>
      </c>
      <c r="E60" s="106" t="s">
        <v>58</v>
      </c>
      <c r="F60" s="107">
        <v>549698</v>
      </c>
      <c r="G60" s="108">
        <v>585000</v>
      </c>
      <c r="H60" s="106" t="s">
        <v>61</v>
      </c>
      <c r="I60" s="106" t="s">
        <v>66</v>
      </c>
      <c r="J60" s="109">
        <v>45553</v>
      </c>
    </row>
    <row r="61" spans="1:10" ht="14.4">
      <c r="A61" s="106" t="s">
        <v>97</v>
      </c>
      <c r="B61" s="106" t="s">
        <v>150</v>
      </c>
      <c r="C61" s="106" t="s">
        <v>98</v>
      </c>
      <c r="D61" s="106" t="s">
        <v>99</v>
      </c>
      <c r="E61" s="106" t="s">
        <v>58</v>
      </c>
      <c r="F61" s="107">
        <v>549509</v>
      </c>
      <c r="G61" s="108">
        <v>605000</v>
      </c>
      <c r="H61" s="106" t="s">
        <v>61</v>
      </c>
      <c r="I61" s="106" t="s">
        <v>66</v>
      </c>
      <c r="J61" s="109">
        <v>45544</v>
      </c>
    </row>
    <row r="62" spans="1:10" ht="14.4">
      <c r="A62" s="106" t="s">
        <v>88</v>
      </c>
      <c r="B62" s="106" t="s">
        <v>151</v>
      </c>
      <c r="C62" s="106" t="s">
        <v>69</v>
      </c>
      <c r="D62" s="106" t="s">
        <v>89</v>
      </c>
      <c r="E62" s="106" t="s">
        <v>63</v>
      </c>
      <c r="F62" s="107">
        <v>549471</v>
      </c>
      <c r="G62" s="108">
        <v>192000</v>
      </c>
      <c r="H62" s="106" t="s">
        <v>61</v>
      </c>
      <c r="I62" s="106" t="s">
        <v>66</v>
      </c>
      <c r="J62" s="109">
        <v>45541</v>
      </c>
    </row>
    <row r="63" spans="1:10" ht="14.4">
      <c r="A63" s="106" t="s">
        <v>62</v>
      </c>
      <c r="B63" s="106" t="s">
        <v>152</v>
      </c>
      <c r="C63" s="106" t="s">
        <v>64</v>
      </c>
      <c r="D63" s="106" t="s">
        <v>65</v>
      </c>
      <c r="E63" s="106" t="s">
        <v>63</v>
      </c>
      <c r="F63" s="107">
        <v>549389</v>
      </c>
      <c r="G63" s="108">
        <v>660000</v>
      </c>
      <c r="H63" s="106" t="s">
        <v>66</v>
      </c>
      <c r="I63" s="106" t="s">
        <v>66</v>
      </c>
      <c r="J63" s="109">
        <v>45538</v>
      </c>
    </row>
    <row r="64" spans="1:10" ht="14.4">
      <c r="A64" s="106" t="s">
        <v>62</v>
      </c>
      <c r="B64" s="106" t="s">
        <v>152</v>
      </c>
      <c r="C64" s="106" t="s">
        <v>86</v>
      </c>
      <c r="D64" s="106" t="s">
        <v>87</v>
      </c>
      <c r="E64" s="106" t="s">
        <v>58</v>
      </c>
      <c r="F64" s="107">
        <v>549815</v>
      </c>
      <c r="G64" s="108">
        <v>440000</v>
      </c>
      <c r="H64" s="106" t="s">
        <v>61</v>
      </c>
      <c r="I64" s="106" t="s">
        <v>66</v>
      </c>
      <c r="J64" s="109">
        <v>45559</v>
      </c>
    </row>
    <row r="65" spans="1:10" ht="14.4">
      <c r="A65" s="106" t="s">
        <v>62</v>
      </c>
      <c r="B65" s="106" t="s">
        <v>152</v>
      </c>
      <c r="C65" s="106" t="s">
        <v>98</v>
      </c>
      <c r="D65" s="106" t="s">
        <v>110</v>
      </c>
      <c r="E65" s="106" t="s">
        <v>58</v>
      </c>
      <c r="F65" s="107">
        <v>549584</v>
      </c>
      <c r="G65" s="108">
        <v>560000</v>
      </c>
      <c r="H65" s="106" t="s">
        <v>61</v>
      </c>
      <c r="I65" s="106" t="s">
        <v>66</v>
      </c>
      <c r="J65" s="109">
        <v>45547</v>
      </c>
    </row>
    <row r="66" spans="1:10" ht="14.4">
      <c r="A66" s="106" t="s">
        <v>62</v>
      </c>
      <c r="B66" s="106" t="s">
        <v>152</v>
      </c>
      <c r="C66" s="106" t="s">
        <v>64</v>
      </c>
      <c r="D66" s="106" t="s">
        <v>65</v>
      </c>
      <c r="E66" s="106" t="s">
        <v>63</v>
      </c>
      <c r="F66" s="107">
        <v>549390</v>
      </c>
      <c r="G66" s="108">
        <v>645000</v>
      </c>
      <c r="H66" s="106" t="s">
        <v>66</v>
      </c>
      <c r="I66" s="106" t="s">
        <v>66</v>
      </c>
      <c r="J66" s="109">
        <v>45538</v>
      </c>
    </row>
    <row r="67" spans="1:10" ht="14.4">
      <c r="A67" s="106" t="s">
        <v>62</v>
      </c>
      <c r="B67" s="106" t="s">
        <v>152</v>
      </c>
      <c r="C67" s="106" t="s">
        <v>86</v>
      </c>
      <c r="D67" s="106" t="s">
        <v>87</v>
      </c>
      <c r="E67" s="106" t="s">
        <v>63</v>
      </c>
      <c r="F67" s="107">
        <v>549670</v>
      </c>
      <c r="G67" s="108">
        <v>360000</v>
      </c>
      <c r="H67" s="106" t="s">
        <v>61</v>
      </c>
      <c r="I67" s="106" t="s">
        <v>66</v>
      </c>
      <c r="J67" s="109">
        <v>45552</v>
      </c>
    </row>
    <row r="68" spans="1:10" ht="14.4">
      <c r="A68" s="106" t="s">
        <v>62</v>
      </c>
      <c r="B68" s="106" t="s">
        <v>152</v>
      </c>
      <c r="C68" s="106" t="s">
        <v>64</v>
      </c>
      <c r="D68" s="106" t="s">
        <v>65</v>
      </c>
      <c r="E68" s="106" t="s">
        <v>63</v>
      </c>
      <c r="F68" s="107">
        <v>549387</v>
      </c>
      <c r="G68" s="108">
        <v>645000</v>
      </c>
      <c r="H68" s="106" t="s">
        <v>66</v>
      </c>
      <c r="I68" s="106" t="s">
        <v>66</v>
      </c>
      <c r="J68" s="109">
        <v>45538</v>
      </c>
    </row>
    <row r="69" spans="1:10" ht="14.4">
      <c r="A69" s="106" t="s">
        <v>62</v>
      </c>
      <c r="B69" s="106" t="s">
        <v>152</v>
      </c>
      <c r="C69" s="106" t="s">
        <v>64</v>
      </c>
      <c r="D69" s="106" t="s">
        <v>65</v>
      </c>
      <c r="E69" s="106" t="s">
        <v>63</v>
      </c>
      <c r="F69" s="107">
        <v>549386</v>
      </c>
      <c r="G69" s="108">
        <v>330000</v>
      </c>
      <c r="H69" s="106" t="s">
        <v>66</v>
      </c>
      <c r="I69" s="106" t="s">
        <v>66</v>
      </c>
      <c r="J69" s="109">
        <v>45538</v>
      </c>
    </row>
    <row r="70" spans="1:10" ht="14.4">
      <c r="A70" s="106" t="s">
        <v>62</v>
      </c>
      <c r="B70" s="106" t="s">
        <v>152</v>
      </c>
      <c r="C70" s="106" t="s">
        <v>86</v>
      </c>
      <c r="D70" s="106" t="s">
        <v>87</v>
      </c>
      <c r="E70" s="106" t="s">
        <v>58</v>
      </c>
      <c r="F70" s="107">
        <v>549456</v>
      </c>
      <c r="G70" s="108">
        <v>225000</v>
      </c>
      <c r="H70" s="106" t="s">
        <v>61</v>
      </c>
      <c r="I70" s="106" t="s">
        <v>66</v>
      </c>
      <c r="J70" s="109">
        <v>45540</v>
      </c>
    </row>
    <row r="71" spans="1:10" ht="14.4">
      <c r="A71" s="106" t="s">
        <v>62</v>
      </c>
      <c r="B71" s="106" t="s">
        <v>152</v>
      </c>
      <c r="C71" s="106" t="s">
        <v>64</v>
      </c>
      <c r="D71" s="106" t="s">
        <v>65</v>
      </c>
      <c r="E71" s="106" t="s">
        <v>63</v>
      </c>
      <c r="F71" s="107">
        <v>549388</v>
      </c>
      <c r="G71" s="108">
        <v>660000</v>
      </c>
      <c r="H71" s="106" t="s">
        <v>66</v>
      </c>
      <c r="I71" s="106" t="s">
        <v>66</v>
      </c>
      <c r="J71" s="109">
        <v>45538</v>
      </c>
    </row>
    <row r="72" spans="1:10" ht="14.4">
      <c r="A72" s="106" t="s">
        <v>73</v>
      </c>
      <c r="B72" s="106" t="s">
        <v>153</v>
      </c>
      <c r="C72" s="106" t="s">
        <v>69</v>
      </c>
      <c r="D72" s="106" t="s">
        <v>75</v>
      </c>
      <c r="E72" s="106" t="s">
        <v>74</v>
      </c>
      <c r="F72" s="107">
        <v>549416</v>
      </c>
      <c r="G72" s="108">
        <v>135000</v>
      </c>
      <c r="H72" s="106" t="s">
        <v>61</v>
      </c>
      <c r="I72" s="106" t="s">
        <v>66</v>
      </c>
      <c r="J72" s="109">
        <v>45539</v>
      </c>
    </row>
    <row r="73" spans="1:10" ht="14.4">
      <c r="A73" s="106" t="s">
        <v>73</v>
      </c>
      <c r="B73" s="106" t="s">
        <v>153</v>
      </c>
      <c r="C73" s="106" t="s">
        <v>69</v>
      </c>
      <c r="D73" s="106" t="s">
        <v>75</v>
      </c>
      <c r="E73" s="106" t="s">
        <v>58</v>
      </c>
      <c r="F73" s="107">
        <v>549468</v>
      </c>
      <c r="G73" s="108">
        <v>950000</v>
      </c>
      <c r="H73" s="106" t="s">
        <v>61</v>
      </c>
      <c r="I73" s="106" t="s">
        <v>66</v>
      </c>
      <c r="J73" s="109">
        <v>45541</v>
      </c>
    </row>
    <row r="74" spans="1:10" ht="14.4">
      <c r="A74" s="106" t="s">
        <v>73</v>
      </c>
      <c r="B74" s="106" t="s">
        <v>153</v>
      </c>
      <c r="C74" s="106" t="s">
        <v>64</v>
      </c>
      <c r="D74" s="106" t="s">
        <v>95</v>
      </c>
      <c r="E74" s="106" t="s">
        <v>58</v>
      </c>
      <c r="F74" s="107">
        <v>549485</v>
      </c>
      <c r="G74" s="108">
        <v>560258</v>
      </c>
      <c r="H74" s="106" t="s">
        <v>66</v>
      </c>
      <c r="I74" s="106" t="s">
        <v>66</v>
      </c>
      <c r="J74" s="109">
        <v>45541</v>
      </c>
    </row>
    <row r="75" spans="1:10" ht="14.4">
      <c r="A75" s="106" t="s">
        <v>73</v>
      </c>
      <c r="B75" s="106" t="s">
        <v>153</v>
      </c>
      <c r="C75" s="106" t="s">
        <v>105</v>
      </c>
      <c r="D75" s="106" t="s">
        <v>106</v>
      </c>
      <c r="E75" s="106" t="s">
        <v>58</v>
      </c>
      <c r="F75" s="107">
        <v>549532</v>
      </c>
      <c r="G75" s="108">
        <v>345000</v>
      </c>
      <c r="H75" s="106" t="s">
        <v>61</v>
      </c>
      <c r="I75" s="106" t="s">
        <v>66</v>
      </c>
      <c r="J75" s="109">
        <v>45545</v>
      </c>
    </row>
    <row r="76" spans="1:10" ht="14.4">
      <c r="A76" s="106" t="s">
        <v>73</v>
      </c>
      <c r="B76" s="106" t="s">
        <v>153</v>
      </c>
      <c r="C76" s="106" t="s">
        <v>64</v>
      </c>
      <c r="D76" s="106" t="s">
        <v>111</v>
      </c>
      <c r="E76" s="106" t="s">
        <v>58</v>
      </c>
      <c r="F76" s="107">
        <v>549588</v>
      </c>
      <c r="G76" s="108">
        <v>515000</v>
      </c>
      <c r="H76" s="106" t="s">
        <v>61</v>
      </c>
      <c r="I76" s="106" t="s">
        <v>66</v>
      </c>
      <c r="J76" s="109">
        <v>45547</v>
      </c>
    </row>
    <row r="77" spans="1:10" ht="14.4">
      <c r="A77" s="106" t="s">
        <v>73</v>
      </c>
      <c r="B77" s="106" t="s">
        <v>153</v>
      </c>
      <c r="C77" s="106" t="s">
        <v>105</v>
      </c>
      <c r="D77" s="106" t="s">
        <v>106</v>
      </c>
      <c r="E77" s="106" t="s">
        <v>94</v>
      </c>
      <c r="F77" s="107">
        <v>549905</v>
      </c>
      <c r="G77" s="108">
        <v>375000</v>
      </c>
      <c r="H77" s="106" t="s">
        <v>61</v>
      </c>
      <c r="I77" s="106" t="s">
        <v>66</v>
      </c>
      <c r="J77" s="109">
        <v>45562</v>
      </c>
    </row>
    <row r="78" spans="1:10" ht="14.4">
      <c r="A78" s="106" t="s">
        <v>73</v>
      </c>
      <c r="B78" s="106" t="s">
        <v>153</v>
      </c>
      <c r="C78" s="106" t="s">
        <v>69</v>
      </c>
      <c r="D78" s="106" t="s">
        <v>75</v>
      </c>
      <c r="E78" s="106" t="s">
        <v>58</v>
      </c>
      <c r="F78" s="107">
        <v>549912</v>
      </c>
      <c r="G78" s="108">
        <v>525000</v>
      </c>
      <c r="H78" s="106" t="s">
        <v>61</v>
      </c>
      <c r="I78" s="106" t="s">
        <v>66</v>
      </c>
      <c r="J78" s="109">
        <v>45562</v>
      </c>
    </row>
    <row r="79" spans="1:10" ht="14.4">
      <c r="A79" s="106" t="s">
        <v>73</v>
      </c>
      <c r="B79" s="106" t="s">
        <v>153</v>
      </c>
      <c r="C79" s="106" t="s">
        <v>69</v>
      </c>
      <c r="D79" s="106" t="s">
        <v>75</v>
      </c>
      <c r="E79" s="106" t="s">
        <v>58</v>
      </c>
      <c r="F79" s="107">
        <v>549920</v>
      </c>
      <c r="G79" s="108">
        <v>590000</v>
      </c>
      <c r="H79" s="106" t="s">
        <v>61</v>
      </c>
      <c r="I79" s="106" t="s">
        <v>66</v>
      </c>
      <c r="J79" s="109">
        <v>45562</v>
      </c>
    </row>
    <row r="80" spans="1:10" ht="14.4">
      <c r="A80" s="106" t="s">
        <v>73</v>
      </c>
      <c r="B80" s="106" t="s">
        <v>153</v>
      </c>
      <c r="C80" s="106" t="s">
        <v>69</v>
      </c>
      <c r="D80" s="106" t="s">
        <v>75</v>
      </c>
      <c r="E80" s="106" t="s">
        <v>58</v>
      </c>
      <c r="F80" s="107">
        <v>549741</v>
      </c>
      <c r="G80" s="108">
        <v>660000</v>
      </c>
      <c r="H80" s="106" t="s">
        <v>61</v>
      </c>
      <c r="I80" s="106" t="s">
        <v>66</v>
      </c>
      <c r="J80" s="109">
        <v>45555</v>
      </c>
    </row>
    <row r="81" spans="1:10" ht="14.4">
      <c r="A81" s="106" t="s">
        <v>73</v>
      </c>
      <c r="B81" s="106" t="s">
        <v>153</v>
      </c>
      <c r="C81" s="106" t="s">
        <v>69</v>
      </c>
      <c r="D81" s="106" t="s">
        <v>75</v>
      </c>
      <c r="E81" s="106" t="s">
        <v>58</v>
      </c>
      <c r="F81" s="107">
        <v>549778</v>
      </c>
      <c r="G81" s="108">
        <v>405000</v>
      </c>
      <c r="H81" s="106" t="s">
        <v>61</v>
      </c>
      <c r="I81" s="106" t="s">
        <v>66</v>
      </c>
      <c r="J81" s="109">
        <v>45558</v>
      </c>
    </row>
    <row r="82" spans="1:10" ht="14.4">
      <c r="A82" s="106" t="s">
        <v>73</v>
      </c>
      <c r="B82" s="106" t="s">
        <v>153</v>
      </c>
      <c r="C82" s="106" t="s">
        <v>64</v>
      </c>
      <c r="D82" s="106" t="s">
        <v>95</v>
      </c>
      <c r="E82" s="106" t="s">
        <v>58</v>
      </c>
      <c r="F82" s="107">
        <v>549802</v>
      </c>
      <c r="G82" s="108">
        <v>550000</v>
      </c>
      <c r="H82" s="106" t="s">
        <v>61</v>
      </c>
      <c r="I82" s="106" t="s">
        <v>66</v>
      </c>
      <c r="J82" s="109">
        <v>45559</v>
      </c>
    </row>
    <row r="83" spans="1:10" ht="14.4">
      <c r="A83" s="106" t="s">
        <v>73</v>
      </c>
      <c r="B83" s="106" t="s">
        <v>153</v>
      </c>
      <c r="C83" s="106" t="s">
        <v>69</v>
      </c>
      <c r="D83" s="106" t="s">
        <v>75</v>
      </c>
      <c r="E83" s="106" t="s">
        <v>58</v>
      </c>
      <c r="F83" s="107">
        <v>549591</v>
      </c>
      <c r="G83" s="108">
        <v>459000</v>
      </c>
      <c r="H83" s="106" t="s">
        <v>61</v>
      </c>
      <c r="I83" s="106" t="s">
        <v>66</v>
      </c>
      <c r="J83" s="109">
        <v>45547</v>
      </c>
    </row>
    <row r="84" spans="1:10" ht="14.4">
      <c r="A84" s="106" t="s">
        <v>73</v>
      </c>
      <c r="B84" s="106" t="s">
        <v>153</v>
      </c>
      <c r="C84" s="106" t="s">
        <v>69</v>
      </c>
      <c r="D84" s="106" t="s">
        <v>75</v>
      </c>
      <c r="E84" s="106" t="s">
        <v>63</v>
      </c>
      <c r="F84" s="107">
        <v>549594</v>
      </c>
      <c r="G84" s="108">
        <v>350000</v>
      </c>
      <c r="H84" s="106" t="s">
        <v>61</v>
      </c>
      <c r="I84" s="106" t="s">
        <v>66</v>
      </c>
      <c r="J84" s="109">
        <v>45547</v>
      </c>
    </row>
    <row r="85" spans="1:10" ht="14.4">
      <c r="A85" s="106" t="s">
        <v>73</v>
      </c>
      <c r="B85" s="106" t="s">
        <v>153</v>
      </c>
      <c r="C85" s="106" t="s">
        <v>64</v>
      </c>
      <c r="D85" s="106" t="s">
        <v>95</v>
      </c>
      <c r="E85" s="106" t="s">
        <v>58</v>
      </c>
      <c r="F85" s="107">
        <v>549619</v>
      </c>
      <c r="G85" s="108">
        <v>340000</v>
      </c>
      <c r="H85" s="106" t="s">
        <v>61</v>
      </c>
      <c r="I85" s="106" t="s">
        <v>66</v>
      </c>
      <c r="J85" s="109">
        <v>45548</v>
      </c>
    </row>
    <row r="86" spans="1:10" ht="14.4">
      <c r="A86" s="106" t="s">
        <v>73</v>
      </c>
      <c r="B86" s="106" t="s">
        <v>153</v>
      </c>
      <c r="C86" s="106" t="s">
        <v>86</v>
      </c>
      <c r="D86" s="106" t="s">
        <v>114</v>
      </c>
      <c r="E86" s="106" t="s">
        <v>58</v>
      </c>
      <c r="F86" s="107">
        <v>549917</v>
      </c>
      <c r="G86" s="108">
        <v>385000</v>
      </c>
      <c r="H86" s="106" t="s">
        <v>61</v>
      </c>
      <c r="I86" s="106" t="s">
        <v>66</v>
      </c>
      <c r="J86" s="109">
        <v>45562</v>
      </c>
    </row>
    <row r="87" spans="1:10" ht="14.4">
      <c r="A87" s="106" t="s">
        <v>92</v>
      </c>
      <c r="B87" s="106" t="s">
        <v>154</v>
      </c>
      <c r="C87" s="106" t="s">
        <v>59</v>
      </c>
      <c r="D87" s="106" t="s">
        <v>93</v>
      </c>
      <c r="E87" s="106" t="s">
        <v>58</v>
      </c>
      <c r="F87" s="107">
        <v>549475</v>
      </c>
      <c r="G87" s="108">
        <v>673000</v>
      </c>
      <c r="H87" s="106" t="s">
        <v>61</v>
      </c>
      <c r="I87" s="106" t="s">
        <v>66</v>
      </c>
      <c r="J87" s="109">
        <v>45541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8" t="s">
        <v>0</v>
      </c>
      <c r="B1" s="88" t="s">
        <v>35</v>
      </c>
      <c r="C1" s="88" t="s">
        <v>1</v>
      </c>
      <c r="D1" s="88" t="s">
        <v>34</v>
      </c>
      <c r="E1" s="88" t="s">
        <v>32</v>
      </c>
      <c r="F1" s="88" t="s">
        <v>36</v>
      </c>
      <c r="G1" s="88" t="s">
        <v>33</v>
      </c>
      <c r="H1" s="88" t="s">
        <v>39</v>
      </c>
      <c r="L1">
        <v>20</v>
      </c>
    </row>
    <row r="2" spans="1:12" ht="14.4">
      <c r="A2" s="110" t="s">
        <v>68</v>
      </c>
      <c r="B2" s="110" t="s">
        <v>147</v>
      </c>
      <c r="C2" s="110" t="s">
        <v>129</v>
      </c>
      <c r="D2" s="110" t="s">
        <v>128</v>
      </c>
      <c r="E2" s="111">
        <v>549759</v>
      </c>
      <c r="F2" s="112">
        <v>3500000</v>
      </c>
      <c r="G2" s="113">
        <v>45555</v>
      </c>
      <c r="H2" s="110" t="s">
        <v>130</v>
      </c>
    </row>
    <row r="3" spans="1:12" ht="14.4">
      <c r="A3" s="110" t="s">
        <v>82</v>
      </c>
      <c r="B3" s="110" t="s">
        <v>149</v>
      </c>
      <c r="C3" s="110" t="s">
        <v>138</v>
      </c>
      <c r="D3" s="110" t="s">
        <v>137</v>
      </c>
      <c r="E3" s="111">
        <v>549850</v>
      </c>
      <c r="F3" s="112">
        <v>523385</v>
      </c>
      <c r="G3" s="113">
        <v>45560</v>
      </c>
      <c r="H3" s="110" t="s">
        <v>139</v>
      </c>
    </row>
    <row r="4" spans="1:12" ht="14.4">
      <c r="A4" s="110" t="s">
        <v>82</v>
      </c>
      <c r="B4" s="110" t="s">
        <v>149</v>
      </c>
      <c r="C4" s="110" t="s">
        <v>117</v>
      </c>
      <c r="D4" s="110" t="s">
        <v>134</v>
      </c>
      <c r="E4" s="111">
        <v>549835</v>
      </c>
      <c r="F4" s="112">
        <v>540500</v>
      </c>
      <c r="G4" s="113">
        <v>45560</v>
      </c>
      <c r="H4" s="110" t="s">
        <v>135</v>
      </c>
    </row>
    <row r="5" spans="1:12" ht="14.4">
      <c r="A5" s="110" t="s">
        <v>82</v>
      </c>
      <c r="B5" s="110" t="s">
        <v>149</v>
      </c>
      <c r="C5" s="110" t="s">
        <v>129</v>
      </c>
      <c r="D5" s="110" t="s">
        <v>140</v>
      </c>
      <c r="E5" s="111">
        <v>549870</v>
      </c>
      <c r="F5" s="112">
        <v>1000000</v>
      </c>
      <c r="G5" s="113">
        <v>45561</v>
      </c>
      <c r="H5" s="110" t="s">
        <v>141</v>
      </c>
    </row>
    <row r="6" spans="1:12" ht="14.4">
      <c r="A6" s="110" t="s">
        <v>88</v>
      </c>
      <c r="B6" s="110" t="s">
        <v>151</v>
      </c>
      <c r="C6" s="110" t="s">
        <v>117</v>
      </c>
      <c r="D6" s="110" t="s">
        <v>119</v>
      </c>
      <c r="E6" s="111">
        <v>549499</v>
      </c>
      <c r="F6" s="112">
        <v>306000</v>
      </c>
      <c r="G6" s="113">
        <v>45544</v>
      </c>
      <c r="H6" s="110" t="s">
        <v>120</v>
      </c>
    </row>
    <row r="7" spans="1:12" ht="14.4">
      <c r="A7" s="110" t="s">
        <v>88</v>
      </c>
      <c r="B7" s="110" t="s">
        <v>151</v>
      </c>
      <c r="C7" s="110" t="s">
        <v>117</v>
      </c>
      <c r="D7" s="110" t="s">
        <v>133</v>
      </c>
      <c r="E7" s="111">
        <v>549788</v>
      </c>
      <c r="F7" s="112">
        <v>457000</v>
      </c>
      <c r="G7" s="113">
        <v>45558</v>
      </c>
      <c r="H7" s="110" t="s">
        <v>120</v>
      </c>
    </row>
    <row r="8" spans="1:12" ht="14.4">
      <c r="A8" s="110" t="s">
        <v>62</v>
      </c>
      <c r="B8" s="110" t="s">
        <v>152</v>
      </c>
      <c r="C8" s="110" t="s">
        <v>144</v>
      </c>
      <c r="D8" s="110" t="s">
        <v>143</v>
      </c>
      <c r="E8" s="111">
        <v>549898</v>
      </c>
      <c r="F8" s="112">
        <v>719000</v>
      </c>
      <c r="G8" s="113">
        <v>45562</v>
      </c>
      <c r="H8" s="110" t="s">
        <v>118</v>
      </c>
    </row>
    <row r="9" spans="1:12" ht="14.4">
      <c r="A9" s="110" t="s">
        <v>62</v>
      </c>
      <c r="B9" s="110" t="s">
        <v>152</v>
      </c>
      <c r="C9" s="110" t="s">
        <v>122</v>
      </c>
      <c r="D9" s="110" t="s">
        <v>121</v>
      </c>
      <c r="E9" s="111">
        <v>549504</v>
      </c>
      <c r="F9" s="112">
        <v>35000</v>
      </c>
      <c r="G9" s="113">
        <v>45544</v>
      </c>
      <c r="H9" s="110" t="s">
        <v>123</v>
      </c>
    </row>
    <row r="10" spans="1:12" ht="14.4">
      <c r="A10" s="110" t="s">
        <v>62</v>
      </c>
      <c r="B10" s="110" t="s">
        <v>152</v>
      </c>
      <c r="C10" s="110" t="s">
        <v>117</v>
      </c>
      <c r="D10" s="110" t="s">
        <v>142</v>
      </c>
      <c r="E10" s="111">
        <v>549896</v>
      </c>
      <c r="F10" s="112">
        <v>180000</v>
      </c>
      <c r="G10" s="113">
        <v>45562</v>
      </c>
      <c r="H10" s="110" t="s">
        <v>120</v>
      </c>
    </row>
    <row r="11" spans="1:12" ht="14.4">
      <c r="A11" s="110" t="s">
        <v>73</v>
      </c>
      <c r="B11" s="110" t="s">
        <v>153</v>
      </c>
      <c r="C11" s="110" t="s">
        <v>122</v>
      </c>
      <c r="D11" s="110" t="s">
        <v>125</v>
      </c>
      <c r="E11" s="111">
        <v>549538</v>
      </c>
      <c r="F11" s="112">
        <v>57500</v>
      </c>
      <c r="G11" s="113">
        <v>45545</v>
      </c>
      <c r="H11" s="110" t="s">
        <v>126</v>
      </c>
    </row>
    <row r="12" spans="1:12" ht="14.4">
      <c r="A12" s="110" t="s">
        <v>73</v>
      </c>
      <c r="B12" s="110" t="s">
        <v>153</v>
      </c>
      <c r="C12" s="110" t="s">
        <v>122</v>
      </c>
      <c r="D12" s="110" t="s">
        <v>124</v>
      </c>
      <c r="E12" s="111">
        <v>549527</v>
      </c>
      <c r="F12" s="112">
        <v>150000</v>
      </c>
      <c r="G12" s="113">
        <v>45545</v>
      </c>
      <c r="H12" s="110" t="s">
        <v>118</v>
      </c>
    </row>
    <row r="13" spans="1:12" ht="14.4">
      <c r="A13" s="110" t="s">
        <v>73</v>
      </c>
      <c r="B13" s="110" t="s">
        <v>153</v>
      </c>
      <c r="C13" s="110" t="s">
        <v>117</v>
      </c>
      <c r="D13" s="110" t="s">
        <v>127</v>
      </c>
      <c r="E13" s="111">
        <v>549652</v>
      </c>
      <c r="F13" s="112">
        <v>263500</v>
      </c>
      <c r="G13" s="113">
        <v>45551</v>
      </c>
      <c r="H13" s="110" t="s">
        <v>120</v>
      </c>
    </row>
    <row r="14" spans="1:12" ht="14.4">
      <c r="A14" s="110" t="s">
        <v>73</v>
      </c>
      <c r="B14" s="110" t="s">
        <v>153</v>
      </c>
      <c r="C14" s="110" t="s">
        <v>117</v>
      </c>
      <c r="D14" s="110" t="s">
        <v>136</v>
      </c>
      <c r="E14" s="111">
        <v>549836</v>
      </c>
      <c r="F14" s="112">
        <v>188500</v>
      </c>
      <c r="G14" s="113">
        <v>45560</v>
      </c>
      <c r="H14" s="110" t="s">
        <v>118</v>
      </c>
    </row>
    <row r="15" spans="1:12" ht="14.4">
      <c r="A15" s="110" t="s">
        <v>73</v>
      </c>
      <c r="B15" s="110" t="s">
        <v>153</v>
      </c>
      <c r="C15" s="110" t="s">
        <v>117</v>
      </c>
      <c r="D15" s="110" t="s">
        <v>145</v>
      </c>
      <c r="E15" s="111">
        <v>549911</v>
      </c>
      <c r="F15" s="112">
        <v>87000</v>
      </c>
      <c r="G15" s="113">
        <v>45562</v>
      </c>
      <c r="H15" s="110" t="s">
        <v>118</v>
      </c>
    </row>
    <row r="16" spans="1:12" ht="14.4">
      <c r="A16" s="110" t="s">
        <v>73</v>
      </c>
      <c r="B16" s="110" t="s">
        <v>153</v>
      </c>
      <c r="C16" s="110" t="s">
        <v>117</v>
      </c>
      <c r="D16" s="110" t="s">
        <v>116</v>
      </c>
      <c r="E16" s="111">
        <v>549402</v>
      </c>
      <c r="F16" s="112">
        <v>93500</v>
      </c>
      <c r="G16" s="113">
        <v>45539</v>
      </c>
      <c r="H16" s="110" t="s">
        <v>118</v>
      </c>
    </row>
    <row r="17" spans="1:8" ht="14.4">
      <c r="A17" s="110" t="s">
        <v>92</v>
      </c>
      <c r="B17" s="110" t="s">
        <v>154</v>
      </c>
      <c r="C17" s="110" t="s">
        <v>117</v>
      </c>
      <c r="D17" s="110" t="s">
        <v>131</v>
      </c>
      <c r="E17" s="111">
        <v>549767</v>
      </c>
      <c r="F17" s="112">
        <v>357485</v>
      </c>
      <c r="G17" s="113">
        <v>45558</v>
      </c>
      <c r="H17" s="110" t="s">
        <v>132</v>
      </c>
    </row>
    <row r="18" spans="1:8" ht="14.4">
      <c r="A18" s="110"/>
      <c r="B18" s="110"/>
      <c r="C18" s="110"/>
      <c r="D18" s="110"/>
      <c r="E18" s="111"/>
      <c r="F18" s="112"/>
      <c r="G18" s="113"/>
      <c r="H18" s="110"/>
    </row>
    <row r="19" spans="1:8" ht="14.4">
      <c r="A19" s="110"/>
      <c r="B19" s="110"/>
      <c r="C19" s="110"/>
      <c r="D19" s="110"/>
      <c r="E19" s="111"/>
      <c r="F19" s="112"/>
      <c r="G19" s="113"/>
      <c r="H19" s="110"/>
    </row>
    <row r="20" spans="1:8" ht="14.4">
      <c r="A20" s="110"/>
      <c r="B20" s="110"/>
      <c r="C20" s="110"/>
      <c r="D20" s="110"/>
      <c r="E20" s="111"/>
      <c r="F20" s="112"/>
      <c r="G20" s="113"/>
      <c r="H20" s="110"/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03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9" t="s">
        <v>0</v>
      </c>
      <c r="B1" s="90" t="s">
        <v>35</v>
      </c>
      <c r="C1" s="90" t="s">
        <v>36</v>
      </c>
      <c r="D1" s="90" t="s">
        <v>33</v>
      </c>
      <c r="E1" s="91" t="s">
        <v>41</v>
      </c>
      <c r="L1">
        <v>103</v>
      </c>
    </row>
    <row r="2" spans="1:12" ht="12.75" customHeight="1">
      <c r="A2" s="114" t="s">
        <v>77</v>
      </c>
      <c r="B2" s="114" t="s">
        <v>146</v>
      </c>
      <c r="C2" s="115">
        <v>507500</v>
      </c>
      <c r="D2" s="116">
        <v>45559</v>
      </c>
      <c r="E2" s="114" t="s">
        <v>155</v>
      </c>
    </row>
    <row r="3" spans="1:12" ht="12.75" customHeight="1">
      <c r="A3" s="114" t="s">
        <v>77</v>
      </c>
      <c r="B3" s="114" t="s">
        <v>146</v>
      </c>
      <c r="C3" s="115">
        <v>549950</v>
      </c>
      <c r="D3" s="116">
        <v>45561</v>
      </c>
      <c r="E3" s="114" t="s">
        <v>155</v>
      </c>
    </row>
    <row r="4" spans="1:12" ht="12.75" customHeight="1">
      <c r="A4" s="114" t="s">
        <v>77</v>
      </c>
      <c r="B4" s="114" t="s">
        <v>146</v>
      </c>
      <c r="C4" s="115">
        <v>500000</v>
      </c>
      <c r="D4" s="116">
        <v>45560</v>
      </c>
      <c r="E4" s="114" t="s">
        <v>155</v>
      </c>
    </row>
    <row r="5" spans="1:12" ht="12.75" customHeight="1">
      <c r="A5" s="114" t="s">
        <v>77</v>
      </c>
      <c r="B5" s="114" t="s">
        <v>146</v>
      </c>
      <c r="C5" s="115">
        <v>520000</v>
      </c>
      <c r="D5" s="116">
        <v>45551</v>
      </c>
      <c r="E5" s="114" t="s">
        <v>155</v>
      </c>
    </row>
    <row r="6" spans="1:12" ht="12.75" customHeight="1">
      <c r="A6" s="114" t="s">
        <v>77</v>
      </c>
      <c r="B6" s="114" t="s">
        <v>146</v>
      </c>
      <c r="C6" s="115">
        <v>509950</v>
      </c>
      <c r="D6" s="116">
        <v>45551</v>
      </c>
      <c r="E6" s="114" t="s">
        <v>155</v>
      </c>
    </row>
    <row r="7" spans="1:12" ht="12.75" customHeight="1">
      <c r="A7" s="114" t="s">
        <v>77</v>
      </c>
      <c r="B7" s="114" t="s">
        <v>146</v>
      </c>
      <c r="C7" s="115">
        <v>540000</v>
      </c>
      <c r="D7" s="116">
        <v>45553</v>
      </c>
      <c r="E7" s="114" t="s">
        <v>155</v>
      </c>
    </row>
    <row r="8" spans="1:12" ht="12.75" customHeight="1">
      <c r="A8" s="114" t="s">
        <v>77</v>
      </c>
      <c r="B8" s="114" t="s">
        <v>146</v>
      </c>
      <c r="C8" s="115">
        <v>523851</v>
      </c>
      <c r="D8" s="116">
        <v>45548</v>
      </c>
      <c r="E8" s="114" t="s">
        <v>155</v>
      </c>
    </row>
    <row r="9" spans="1:12" ht="12.75" customHeight="1">
      <c r="A9" s="114" t="s">
        <v>77</v>
      </c>
      <c r="B9" s="114" t="s">
        <v>146</v>
      </c>
      <c r="C9" s="115">
        <v>524950</v>
      </c>
      <c r="D9" s="116">
        <v>45555</v>
      </c>
      <c r="E9" s="114" t="s">
        <v>155</v>
      </c>
    </row>
    <row r="10" spans="1:12" ht="12.75" customHeight="1">
      <c r="A10" s="114" t="s">
        <v>77</v>
      </c>
      <c r="B10" s="114" t="s">
        <v>146</v>
      </c>
      <c r="C10" s="115">
        <v>540000</v>
      </c>
      <c r="D10" s="116">
        <v>45547</v>
      </c>
      <c r="E10" s="114" t="s">
        <v>155</v>
      </c>
    </row>
    <row r="11" spans="1:12" ht="12.75" customHeight="1">
      <c r="A11" s="114" t="s">
        <v>77</v>
      </c>
      <c r="B11" s="114" t="s">
        <v>146</v>
      </c>
      <c r="C11" s="115">
        <v>571940</v>
      </c>
      <c r="D11" s="116">
        <v>45554</v>
      </c>
      <c r="E11" s="114" t="s">
        <v>155</v>
      </c>
    </row>
    <row r="12" spans="1:12" ht="12.75" customHeight="1">
      <c r="A12" s="114" t="s">
        <v>77</v>
      </c>
      <c r="B12" s="114" t="s">
        <v>146</v>
      </c>
      <c r="C12" s="115">
        <v>515000</v>
      </c>
      <c r="D12" s="116">
        <v>45560</v>
      </c>
      <c r="E12" s="114" t="s">
        <v>155</v>
      </c>
    </row>
    <row r="13" spans="1:12" ht="14.4">
      <c r="A13" s="114" t="s">
        <v>77</v>
      </c>
      <c r="B13" s="114" t="s">
        <v>146</v>
      </c>
      <c r="C13" s="115">
        <v>760000</v>
      </c>
      <c r="D13" s="116">
        <v>45561</v>
      </c>
      <c r="E13" s="114" t="s">
        <v>155</v>
      </c>
    </row>
    <row r="14" spans="1:12" ht="14.4">
      <c r="A14" s="114" t="s">
        <v>77</v>
      </c>
      <c r="B14" s="114" t="s">
        <v>146</v>
      </c>
      <c r="C14" s="115">
        <v>719950</v>
      </c>
      <c r="D14" s="116">
        <v>45539</v>
      </c>
      <c r="E14" s="114" t="s">
        <v>155</v>
      </c>
    </row>
    <row r="15" spans="1:12" ht="14.4">
      <c r="A15" s="114" t="s">
        <v>77</v>
      </c>
      <c r="B15" s="114" t="s">
        <v>146</v>
      </c>
      <c r="C15" s="115">
        <v>670000</v>
      </c>
      <c r="D15" s="116">
        <v>45552</v>
      </c>
      <c r="E15" s="114" t="s">
        <v>155</v>
      </c>
    </row>
    <row r="16" spans="1:12" ht="14.4">
      <c r="A16" s="114" t="s">
        <v>77</v>
      </c>
      <c r="B16" s="114" t="s">
        <v>146</v>
      </c>
      <c r="C16" s="115">
        <v>629950</v>
      </c>
      <c r="D16" s="116">
        <v>45559</v>
      </c>
      <c r="E16" s="114" t="s">
        <v>155</v>
      </c>
    </row>
    <row r="17" spans="1:5" ht="14.4">
      <c r="A17" s="114" t="s">
        <v>77</v>
      </c>
      <c r="B17" s="114" t="s">
        <v>146</v>
      </c>
      <c r="C17" s="115">
        <v>528070</v>
      </c>
      <c r="D17" s="116">
        <v>45559</v>
      </c>
      <c r="E17" s="114" t="s">
        <v>155</v>
      </c>
    </row>
    <row r="18" spans="1:5" ht="14.4">
      <c r="A18" s="114" t="s">
        <v>77</v>
      </c>
      <c r="B18" s="114" t="s">
        <v>146</v>
      </c>
      <c r="C18" s="115">
        <v>507500</v>
      </c>
      <c r="D18" s="116">
        <v>45559</v>
      </c>
      <c r="E18" s="114" t="s">
        <v>155</v>
      </c>
    </row>
    <row r="19" spans="1:5" ht="14.4">
      <c r="A19" s="114" t="s">
        <v>77</v>
      </c>
      <c r="B19" s="114" t="s">
        <v>146</v>
      </c>
      <c r="C19" s="115">
        <v>534950</v>
      </c>
      <c r="D19" s="116">
        <v>45565</v>
      </c>
      <c r="E19" s="114" t="s">
        <v>155</v>
      </c>
    </row>
    <row r="20" spans="1:5" ht="14.4">
      <c r="A20" s="114" t="s">
        <v>68</v>
      </c>
      <c r="B20" s="114" t="s">
        <v>147</v>
      </c>
      <c r="C20" s="115">
        <v>655000</v>
      </c>
      <c r="D20" s="116">
        <v>45539</v>
      </c>
      <c r="E20" s="114" t="s">
        <v>156</v>
      </c>
    </row>
    <row r="21" spans="1:5" ht="14.4">
      <c r="A21" s="114" t="s">
        <v>68</v>
      </c>
      <c r="B21" s="114" t="s">
        <v>147</v>
      </c>
      <c r="C21" s="115">
        <v>427963</v>
      </c>
      <c r="D21" s="116">
        <v>45539</v>
      </c>
      <c r="E21" s="114" t="s">
        <v>155</v>
      </c>
    </row>
    <row r="22" spans="1:5" ht="14.4">
      <c r="A22" s="114" t="s">
        <v>68</v>
      </c>
      <c r="B22" s="114" t="s">
        <v>147</v>
      </c>
      <c r="C22" s="115">
        <v>3500000</v>
      </c>
      <c r="D22" s="116">
        <v>45555</v>
      </c>
      <c r="E22" s="114" t="s">
        <v>157</v>
      </c>
    </row>
    <row r="23" spans="1:5" ht="14.4">
      <c r="A23" s="114" t="s">
        <v>68</v>
      </c>
      <c r="B23" s="114" t="s">
        <v>147</v>
      </c>
      <c r="C23" s="115">
        <v>315000</v>
      </c>
      <c r="D23" s="116">
        <v>45539</v>
      </c>
      <c r="E23" s="114" t="s">
        <v>156</v>
      </c>
    </row>
    <row r="24" spans="1:5" ht="14.4">
      <c r="A24" s="114" t="s">
        <v>68</v>
      </c>
      <c r="B24" s="114" t="s">
        <v>147</v>
      </c>
      <c r="C24" s="115">
        <v>590000</v>
      </c>
      <c r="D24" s="116">
        <v>45541</v>
      </c>
      <c r="E24" s="114" t="s">
        <v>156</v>
      </c>
    </row>
    <row r="25" spans="1:5" ht="14.4">
      <c r="A25" s="114" t="s">
        <v>68</v>
      </c>
      <c r="B25" s="114" t="s">
        <v>147</v>
      </c>
      <c r="C25" s="115">
        <v>1750000</v>
      </c>
      <c r="D25" s="116">
        <v>45559</v>
      </c>
      <c r="E25" s="114" t="s">
        <v>156</v>
      </c>
    </row>
    <row r="26" spans="1:5" ht="14.4">
      <c r="A26" s="114" t="s">
        <v>68</v>
      </c>
      <c r="B26" s="114" t="s">
        <v>147</v>
      </c>
      <c r="C26" s="115">
        <v>275000</v>
      </c>
      <c r="D26" s="116">
        <v>45562</v>
      </c>
      <c r="E26" s="114" t="s">
        <v>156</v>
      </c>
    </row>
    <row r="27" spans="1:5" ht="14.4">
      <c r="A27" s="114" t="s">
        <v>68</v>
      </c>
      <c r="B27" s="114" t="s">
        <v>147</v>
      </c>
      <c r="C27" s="115">
        <v>315000</v>
      </c>
      <c r="D27" s="116">
        <v>45551</v>
      </c>
      <c r="E27" s="114" t="s">
        <v>156</v>
      </c>
    </row>
    <row r="28" spans="1:5" ht="14.4">
      <c r="A28" s="114" t="s">
        <v>68</v>
      </c>
      <c r="B28" s="114" t="s">
        <v>147</v>
      </c>
      <c r="C28" s="115">
        <v>436227</v>
      </c>
      <c r="D28" s="116">
        <v>45538</v>
      </c>
      <c r="E28" s="114" t="s">
        <v>155</v>
      </c>
    </row>
    <row r="29" spans="1:5" ht="14.4">
      <c r="A29" s="114" t="s">
        <v>68</v>
      </c>
      <c r="B29" s="114" t="s">
        <v>147</v>
      </c>
      <c r="C29" s="115">
        <v>125000</v>
      </c>
      <c r="D29" s="116">
        <v>45560</v>
      </c>
      <c r="E29" s="114" t="s">
        <v>156</v>
      </c>
    </row>
    <row r="30" spans="1:5" ht="14.4">
      <c r="A30" s="114" t="s">
        <v>68</v>
      </c>
      <c r="B30" s="114" t="s">
        <v>147</v>
      </c>
      <c r="C30" s="115">
        <v>375000</v>
      </c>
      <c r="D30" s="116">
        <v>45558</v>
      </c>
      <c r="E30" s="114" t="s">
        <v>156</v>
      </c>
    </row>
    <row r="31" spans="1:5" ht="14.4">
      <c r="A31" s="114" t="s">
        <v>68</v>
      </c>
      <c r="B31" s="114" t="s">
        <v>147</v>
      </c>
      <c r="C31" s="115">
        <v>355000</v>
      </c>
      <c r="D31" s="116">
        <v>45547</v>
      </c>
      <c r="E31" s="114" t="s">
        <v>156</v>
      </c>
    </row>
    <row r="32" spans="1:5" ht="14.4">
      <c r="A32" s="114" t="s">
        <v>68</v>
      </c>
      <c r="B32" s="114" t="s">
        <v>147</v>
      </c>
      <c r="C32" s="115">
        <v>305000</v>
      </c>
      <c r="D32" s="116">
        <v>45565</v>
      </c>
      <c r="E32" s="114" t="s">
        <v>156</v>
      </c>
    </row>
    <row r="33" spans="1:5" ht="14.4">
      <c r="A33" s="114" t="s">
        <v>68</v>
      </c>
      <c r="B33" s="114" t="s">
        <v>147</v>
      </c>
      <c r="C33" s="115">
        <v>525000</v>
      </c>
      <c r="D33" s="116">
        <v>45560</v>
      </c>
      <c r="E33" s="114" t="s">
        <v>156</v>
      </c>
    </row>
    <row r="34" spans="1:5" ht="14.4">
      <c r="A34" s="114" t="s">
        <v>68</v>
      </c>
      <c r="B34" s="114" t="s">
        <v>147</v>
      </c>
      <c r="C34" s="115">
        <v>489000</v>
      </c>
      <c r="D34" s="116">
        <v>45553</v>
      </c>
      <c r="E34" s="114" t="s">
        <v>156</v>
      </c>
    </row>
    <row r="35" spans="1:5" ht="14.4">
      <c r="A35" s="114" t="s">
        <v>68</v>
      </c>
      <c r="B35" s="114" t="s">
        <v>147</v>
      </c>
      <c r="C35" s="115">
        <v>515000</v>
      </c>
      <c r="D35" s="116">
        <v>45562</v>
      </c>
      <c r="E35" s="114" t="s">
        <v>156</v>
      </c>
    </row>
    <row r="36" spans="1:5" ht="14.4">
      <c r="A36" s="114" t="s">
        <v>68</v>
      </c>
      <c r="B36" s="114" t="s">
        <v>147</v>
      </c>
      <c r="C36" s="115">
        <v>875000</v>
      </c>
      <c r="D36" s="116">
        <v>45540</v>
      </c>
      <c r="E36" s="114" t="s">
        <v>156</v>
      </c>
    </row>
    <row r="37" spans="1:5" ht="14.4">
      <c r="A37" s="114" t="s">
        <v>68</v>
      </c>
      <c r="B37" s="114" t="s">
        <v>147</v>
      </c>
      <c r="C37" s="115">
        <v>285000</v>
      </c>
      <c r="D37" s="116">
        <v>45565</v>
      </c>
      <c r="E37" s="114" t="s">
        <v>156</v>
      </c>
    </row>
    <row r="38" spans="1:5" ht="14.4">
      <c r="A38" s="114" t="s">
        <v>68</v>
      </c>
      <c r="B38" s="114" t="s">
        <v>147</v>
      </c>
      <c r="C38" s="115">
        <v>420000</v>
      </c>
      <c r="D38" s="116">
        <v>45541</v>
      </c>
      <c r="E38" s="114" t="s">
        <v>156</v>
      </c>
    </row>
    <row r="39" spans="1:5" ht="14.4">
      <c r="A39" s="114" t="s">
        <v>68</v>
      </c>
      <c r="B39" s="114" t="s">
        <v>147</v>
      </c>
      <c r="C39" s="115">
        <v>595000</v>
      </c>
      <c r="D39" s="116">
        <v>45539</v>
      </c>
      <c r="E39" s="114" t="s">
        <v>156</v>
      </c>
    </row>
    <row r="40" spans="1:5" ht="14.4">
      <c r="A40" s="114" t="s">
        <v>68</v>
      </c>
      <c r="B40" s="114" t="s">
        <v>147</v>
      </c>
      <c r="C40" s="115">
        <v>490000</v>
      </c>
      <c r="D40" s="116">
        <v>45565</v>
      </c>
      <c r="E40" s="114" t="s">
        <v>156</v>
      </c>
    </row>
    <row r="41" spans="1:5" ht="14.4">
      <c r="A41" s="114" t="s">
        <v>68</v>
      </c>
      <c r="B41" s="114" t="s">
        <v>147</v>
      </c>
      <c r="C41" s="115">
        <v>510000</v>
      </c>
      <c r="D41" s="116">
        <v>45545</v>
      </c>
      <c r="E41" s="114" t="s">
        <v>156</v>
      </c>
    </row>
    <row r="42" spans="1:5" ht="14.4">
      <c r="A42" s="114" t="s">
        <v>68</v>
      </c>
      <c r="B42" s="114" t="s">
        <v>147</v>
      </c>
      <c r="C42" s="115">
        <v>517500</v>
      </c>
      <c r="D42" s="116">
        <v>45565</v>
      </c>
      <c r="E42" s="114" t="s">
        <v>156</v>
      </c>
    </row>
    <row r="43" spans="1:5" ht="14.4">
      <c r="A43" s="114" t="s">
        <v>68</v>
      </c>
      <c r="B43" s="114" t="s">
        <v>147</v>
      </c>
      <c r="C43" s="115">
        <v>420000</v>
      </c>
      <c r="D43" s="116">
        <v>45553</v>
      </c>
      <c r="E43" s="114" t="s">
        <v>156</v>
      </c>
    </row>
    <row r="44" spans="1:5" ht="14.4">
      <c r="A44" s="114" t="s">
        <v>68</v>
      </c>
      <c r="B44" s="114" t="s">
        <v>147</v>
      </c>
      <c r="C44" s="115">
        <v>398000</v>
      </c>
      <c r="D44" s="116">
        <v>45541</v>
      </c>
      <c r="E44" s="114" t="s">
        <v>156</v>
      </c>
    </row>
    <row r="45" spans="1:5" ht="14.4">
      <c r="A45" s="114" t="s">
        <v>68</v>
      </c>
      <c r="B45" s="114" t="s">
        <v>147</v>
      </c>
      <c r="C45" s="115">
        <v>420000</v>
      </c>
      <c r="D45" s="116">
        <v>45539</v>
      </c>
      <c r="E45" s="114" t="s">
        <v>156</v>
      </c>
    </row>
    <row r="46" spans="1:5" ht="14.4">
      <c r="A46" s="114" t="s">
        <v>68</v>
      </c>
      <c r="B46" s="114" t="s">
        <v>147</v>
      </c>
      <c r="C46" s="115">
        <v>551000</v>
      </c>
      <c r="D46" s="116">
        <v>45540</v>
      </c>
      <c r="E46" s="114" t="s">
        <v>156</v>
      </c>
    </row>
    <row r="47" spans="1:5" ht="14.4">
      <c r="A47" s="114" t="s">
        <v>57</v>
      </c>
      <c r="B47" s="114" t="s">
        <v>148</v>
      </c>
      <c r="C47" s="115">
        <v>527000</v>
      </c>
      <c r="D47" s="116">
        <v>45551</v>
      </c>
      <c r="E47" s="114" t="s">
        <v>156</v>
      </c>
    </row>
    <row r="48" spans="1:5" ht="14.4">
      <c r="A48" s="114" t="s">
        <v>57</v>
      </c>
      <c r="B48" s="114" t="s">
        <v>148</v>
      </c>
      <c r="C48" s="115">
        <v>425000</v>
      </c>
      <c r="D48" s="116">
        <v>45538</v>
      </c>
      <c r="E48" s="114" t="s">
        <v>156</v>
      </c>
    </row>
    <row r="49" spans="1:5" ht="14.4">
      <c r="A49" s="114" t="s">
        <v>82</v>
      </c>
      <c r="B49" s="114" t="s">
        <v>149</v>
      </c>
      <c r="C49" s="115">
        <v>445000</v>
      </c>
      <c r="D49" s="116">
        <v>45560</v>
      </c>
      <c r="E49" s="114" t="s">
        <v>156</v>
      </c>
    </row>
    <row r="50" spans="1:5" ht="14.4">
      <c r="A50" s="114" t="s">
        <v>82</v>
      </c>
      <c r="B50" s="114" t="s">
        <v>149</v>
      </c>
      <c r="C50" s="115">
        <v>275000</v>
      </c>
      <c r="D50" s="116">
        <v>45551</v>
      </c>
      <c r="E50" s="114" t="s">
        <v>156</v>
      </c>
    </row>
    <row r="51" spans="1:5" ht="14.4">
      <c r="A51" s="114" t="s">
        <v>82</v>
      </c>
      <c r="B51" s="114" t="s">
        <v>149</v>
      </c>
      <c r="C51" s="115">
        <v>1000000</v>
      </c>
      <c r="D51" s="116">
        <v>45561</v>
      </c>
      <c r="E51" s="114" t="s">
        <v>157</v>
      </c>
    </row>
    <row r="52" spans="1:5" ht="14.4">
      <c r="A52" s="114" t="s">
        <v>82</v>
      </c>
      <c r="B52" s="114" t="s">
        <v>149</v>
      </c>
      <c r="C52" s="115">
        <v>375000</v>
      </c>
      <c r="D52" s="116">
        <v>45551</v>
      </c>
      <c r="E52" s="114" t="s">
        <v>156</v>
      </c>
    </row>
    <row r="53" spans="1:5" ht="14.4">
      <c r="A53" s="114" t="s">
        <v>82</v>
      </c>
      <c r="B53" s="114" t="s">
        <v>149</v>
      </c>
      <c r="C53" s="115">
        <v>295000</v>
      </c>
      <c r="D53" s="116">
        <v>45553</v>
      </c>
      <c r="E53" s="114" t="s">
        <v>156</v>
      </c>
    </row>
    <row r="54" spans="1:5" ht="14.4">
      <c r="A54" s="114" t="s">
        <v>82</v>
      </c>
      <c r="B54" s="114" t="s">
        <v>149</v>
      </c>
      <c r="C54" s="115">
        <v>370000</v>
      </c>
      <c r="D54" s="116">
        <v>45545</v>
      </c>
      <c r="E54" s="114" t="s">
        <v>156</v>
      </c>
    </row>
    <row r="55" spans="1:5" ht="14.4">
      <c r="A55" s="114" t="s">
        <v>82</v>
      </c>
      <c r="B55" s="114" t="s">
        <v>149</v>
      </c>
      <c r="C55" s="115">
        <v>597364</v>
      </c>
      <c r="D55" s="116">
        <v>45541</v>
      </c>
      <c r="E55" s="114" t="s">
        <v>155</v>
      </c>
    </row>
    <row r="56" spans="1:5" ht="14.4">
      <c r="A56" s="114" t="s">
        <v>82</v>
      </c>
      <c r="B56" s="114" t="s">
        <v>149</v>
      </c>
      <c r="C56" s="115">
        <v>585000</v>
      </c>
      <c r="D56" s="116">
        <v>45553</v>
      </c>
      <c r="E56" s="114" t="s">
        <v>156</v>
      </c>
    </row>
    <row r="57" spans="1:5" ht="14.4">
      <c r="A57" s="114" t="s">
        <v>82</v>
      </c>
      <c r="B57" s="114" t="s">
        <v>149</v>
      </c>
      <c r="C57" s="115">
        <v>523385</v>
      </c>
      <c r="D57" s="116">
        <v>45560</v>
      </c>
      <c r="E57" s="114" t="s">
        <v>157</v>
      </c>
    </row>
    <row r="58" spans="1:5" ht="14.4">
      <c r="A58" s="114" t="s">
        <v>82</v>
      </c>
      <c r="B58" s="114" t="s">
        <v>149</v>
      </c>
      <c r="C58" s="115">
        <v>330000</v>
      </c>
      <c r="D58" s="116">
        <v>45559</v>
      </c>
      <c r="E58" s="114" t="s">
        <v>156</v>
      </c>
    </row>
    <row r="59" spans="1:5" ht="14.4">
      <c r="A59" s="114" t="s">
        <v>82</v>
      </c>
      <c r="B59" s="114" t="s">
        <v>149</v>
      </c>
      <c r="C59" s="115">
        <v>575000</v>
      </c>
      <c r="D59" s="116">
        <v>45547</v>
      </c>
      <c r="E59" s="114" t="s">
        <v>156</v>
      </c>
    </row>
    <row r="60" spans="1:5" ht="14.4">
      <c r="A60" s="114" t="s">
        <v>82</v>
      </c>
      <c r="B60" s="114" t="s">
        <v>149</v>
      </c>
      <c r="C60" s="115">
        <v>540500</v>
      </c>
      <c r="D60" s="116">
        <v>45560</v>
      </c>
      <c r="E60" s="114" t="s">
        <v>157</v>
      </c>
    </row>
    <row r="61" spans="1:5" ht="14.4">
      <c r="A61" s="114" t="s">
        <v>82</v>
      </c>
      <c r="B61" s="114" t="s">
        <v>149</v>
      </c>
      <c r="C61" s="115">
        <v>175000</v>
      </c>
      <c r="D61" s="116">
        <v>45545</v>
      </c>
      <c r="E61" s="114" t="s">
        <v>156</v>
      </c>
    </row>
    <row r="62" spans="1:5" ht="14.4">
      <c r="A62" s="114" t="s">
        <v>82</v>
      </c>
      <c r="B62" s="114" t="s">
        <v>149</v>
      </c>
      <c r="C62" s="115">
        <v>480000</v>
      </c>
      <c r="D62" s="116">
        <v>45544</v>
      </c>
      <c r="E62" s="114" t="s">
        <v>156</v>
      </c>
    </row>
    <row r="63" spans="1:5" ht="14.4">
      <c r="A63" s="114" t="s">
        <v>82</v>
      </c>
      <c r="B63" s="114" t="s">
        <v>149</v>
      </c>
      <c r="C63" s="115">
        <v>799000</v>
      </c>
      <c r="D63" s="116">
        <v>45545</v>
      </c>
      <c r="E63" s="114" t="s">
        <v>156</v>
      </c>
    </row>
    <row r="64" spans="1:5" ht="14.4">
      <c r="A64" s="114" t="s">
        <v>82</v>
      </c>
      <c r="B64" s="114" t="s">
        <v>149</v>
      </c>
      <c r="C64" s="115">
        <v>759000</v>
      </c>
      <c r="D64" s="116">
        <v>45539</v>
      </c>
      <c r="E64" s="114" t="s">
        <v>156</v>
      </c>
    </row>
    <row r="65" spans="1:5" ht="14.4">
      <c r="A65" s="114" t="s">
        <v>97</v>
      </c>
      <c r="B65" s="114" t="s">
        <v>150</v>
      </c>
      <c r="C65" s="115">
        <v>605000</v>
      </c>
      <c r="D65" s="116">
        <v>45544</v>
      </c>
      <c r="E65" s="114" t="s">
        <v>156</v>
      </c>
    </row>
    <row r="66" spans="1:5" ht="14.4">
      <c r="A66" s="114" t="s">
        <v>88</v>
      </c>
      <c r="B66" s="114" t="s">
        <v>151</v>
      </c>
      <c r="C66" s="115">
        <v>192000</v>
      </c>
      <c r="D66" s="116">
        <v>45541</v>
      </c>
      <c r="E66" s="114" t="s">
        <v>156</v>
      </c>
    </row>
    <row r="67" spans="1:5" ht="14.4">
      <c r="A67" s="114" t="s">
        <v>88</v>
      </c>
      <c r="B67" s="114" t="s">
        <v>151</v>
      </c>
      <c r="C67" s="115">
        <v>306000</v>
      </c>
      <c r="D67" s="116">
        <v>45544</v>
      </c>
      <c r="E67" s="114" t="s">
        <v>157</v>
      </c>
    </row>
    <row r="68" spans="1:5" ht="14.4">
      <c r="A68" s="114" t="s">
        <v>88</v>
      </c>
      <c r="B68" s="114" t="s">
        <v>151</v>
      </c>
      <c r="C68" s="115">
        <v>457000</v>
      </c>
      <c r="D68" s="116">
        <v>45558</v>
      </c>
      <c r="E68" s="114" t="s">
        <v>157</v>
      </c>
    </row>
    <row r="69" spans="1:5" ht="14.4">
      <c r="A69" s="114" t="s">
        <v>62</v>
      </c>
      <c r="B69" s="114" t="s">
        <v>152</v>
      </c>
      <c r="C69" s="115">
        <v>360000</v>
      </c>
      <c r="D69" s="116">
        <v>45552</v>
      </c>
      <c r="E69" s="114" t="s">
        <v>156</v>
      </c>
    </row>
    <row r="70" spans="1:5" ht="14.4">
      <c r="A70" s="114" t="s">
        <v>62</v>
      </c>
      <c r="B70" s="114" t="s">
        <v>152</v>
      </c>
      <c r="C70" s="115">
        <v>645000</v>
      </c>
      <c r="D70" s="116">
        <v>45538</v>
      </c>
      <c r="E70" s="114" t="s">
        <v>155</v>
      </c>
    </row>
    <row r="71" spans="1:5" ht="14.4">
      <c r="A71" s="114" t="s">
        <v>62</v>
      </c>
      <c r="B71" s="114" t="s">
        <v>152</v>
      </c>
      <c r="C71" s="115">
        <v>645000</v>
      </c>
      <c r="D71" s="116">
        <v>45538</v>
      </c>
      <c r="E71" s="114" t="s">
        <v>155</v>
      </c>
    </row>
    <row r="72" spans="1:5" ht="14.4">
      <c r="A72" s="114" t="s">
        <v>62</v>
      </c>
      <c r="B72" s="114" t="s">
        <v>152</v>
      </c>
      <c r="C72" s="115">
        <v>440000</v>
      </c>
      <c r="D72" s="116">
        <v>45559</v>
      </c>
      <c r="E72" s="114" t="s">
        <v>156</v>
      </c>
    </row>
    <row r="73" spans="1:5" ht="14.4">
      <c r="A73" s="114" t="s">
        <v>62</v>
      </c>
      <c r="B73" s="114" t="s">
        <v>152</v>
      </c>
      <c r="C73" s="115">
        <v>35000</v>
      </c>
      <c r="D73" s="116">
        <v>45544</v>
      </c>
      <c r="E73" s="114" t="s">
        <v>157</v>
      </c>
    </row>
    <row r="74" spans="1:5" ht="14.4">
      <c r="A74" s="114" t="s">
        <v>62</v>
      </c>
      <c r="B74" s="114" t="s">
        <v>152</v>
      </c>
      <c r="C74" s="115">
        <v>660000</v>
      </c>
      <c r="D74" s="116">
        <v>45538</v>
      </c>
      <c r="E74" s="114" t="s">
        <v>155</v>
      </c>
    </row>
    <row r="75" spans="1:5" ht="14.4">
      <c r="A75" s="114" t="s">
        <v>62</v>
      </c>
      <c r="B75" s="114" t="s">
        <v>152</v>
      </c>
      <c r="C75" s="115">
        <v>719000</v>
      </c>
      <c r="D75" s="116">
        <v>45562</v>
      </c>
      <c r="E75" s="114" t="s">
        <v>157</v>
      </c>
    </row>
    <row r="76" spans="1:5" ht="14.4">
      <c r="A76" s="114" t="s">
        <v>62</v>
      </c>
      <c r="B76" s="114" t="s">
        <v>152</v>
      </c>
      <c r="C76" s="115">
        <v>180000</v>
      </c>
      <c r="D76" s="116">
        <v>45562</v>
      </c>
      <c r="E76" s="114" t="s">
        <v>157</v>
      </c>
    </row>
    <row r="77" spans="1:5" ht="14.4">
      <c r="A77" s="114" t="s">
        <v>62</v>
      </c>
      <c r="B77" s="114" t="s">
        <v>152</v>
      </c>
      <c r="C77" s="115">
        <v>560000</v>
      </c>
      <c r="D77" s="116">
        <v>45547</v>
      </c>
      <c r="E77" s="114" t="s">
        <v>156</v>
      </c>
    </row>
    <row r="78" spans="1:5" ht="14.4">
      <c r="A78" s="114" t="s">
        <v>62</v>
      </c>
      <c r="B78" s="114" t="s">
        <v>152</v>
      </c>
      <c r="C78" s="115">
        <v>330000</v>
      </c>
      <c r="D78" s="116">
        <v>45538</v>
      </c>
      <c r="E78" s="114" t="s">
        <v>155</v>
      </c>
    </row>
    <row r="79" spans="1:5" ht="14.4">
      <c r="A79" s="114" t="s">
        <v>62</v>
      </c>
      <c r="B79" s="114" t="s">
        <v>152</v>
      </c>
      <c r="C79" s="115">
        <v>225000</v>
      </c>
      <c r="D79" s="116">
        <v>45540</v>
      </c>
      <c r="E79" s="114" t="s">
        <v>156</v>
      </c>
    </row>
    <row r="80" spans="1:5" ht="14.4">
      <c r="A80" s="114" t="s">
        <v>62</v>
      </c>
      <c r="B80" s="114" t="s">
        <v>152</v>
      </c>
      <c r="C80" s="115">
        <v>660000</v>
      </c>
      <c r="D80" s="116">
        <v>45538</v>
      </c>
      <c r="E80" s="114" t="s">
        <v>155</v>
      </c>
    </row>
    <row r="81" spans="1:5" ht="14.4">
      <c r="A81" s="114" t="s">
        <v>73</v>
      </c>
      <c r="B81" s="114" t="s">
        <v>153</v>
      </c>
      <c r="C81" s="115">
        <v>525000</v>
      </c>
      <c r="D81" s="116">
        <v>45562</v>
      </c>
      <c r="E81" s="114" t="s">
        <v>156</v>
      </c>
    </row>
    <row r="82" spans="1:5" ht="14.4">
      <c r="A82" s="114" t="s">
        <v>73</v>
      </c>
      <c r="B82" s="114" t="s">
        <v>153</v>
      </c>
      <c r="C82" s="115">
        <v>87000</v>
      </c>
      <c r="D82" s="116">
        <v>45562</v>
      </c>
      <c r="E82" s="114" t="s">
        <v>157</v>
      </c>
    </row>
    <row r="83" spans="1:5" ht="14.4">
      <c r="A83" s="114" t="s">
        <v>73</v>
      </c>
      <c r="B83" s="114" t="s">
        <v>153</v>
      </c>
      <c r="C83" s="115">
        <v>375000</v>
      </c>
      <c r="D83" s="116">
        <v>45562</v>
      </c>
      <c r="E83" s="114" t="s">
        <v>156</v>
      </c>
    </row>
    <row r="84" spans="1:5" ht="14.4">
      <c r="A84" s="114" t="s">
        <v>73</v>
      </c>
      <c r="B84" s="114" t="s">
        <v>153</v>
      </c>
      <c r="C84" s="115">
        <v>515000</v>
      </c>
      <c r="D84" s="116">
        <v>45547</v>
      </c>
      <c r="E84" s="114" t="s">
        <v>156</v>
      </c>
    </row>
    <row r="85" spans="1:5" ht="14.4">
      <c r="A85" s="114" t="s">
        <v>73</v>
      </c>
      <c r="B85" s="114" t="s">
        <v>153</v>
      </c>
      <c r="C85" s="115">
        <v>57500</v>
      </c>
      <c r="D85" s="116">
        <v>45545</v>
      </c>
      <c r="E85" s="114" t="s">
        <v>157</v>
      </c>
    </row>
    <row r="86" spans="1:5" ht="14.4">
      <c r="A86" s="114" t="s">
        <v>73</v>
      </c>
      <c r="B86" s="114" t="s">
        <v>153</v>
      </c>
      <c r="C86" s="115">
        <v>660000</v>
      </c>
      <c r="D86" s="116">
        <v>45555</v>
      </c>
      <c r="E86" s="114" t="s">
        <v>156</v>
      </c>
    </row>
    <row r="87" spans="1:5" ht="14.4">
      <c r="A87" s="114" t="s">
        <v>73</v>
      </c>
      <c r="B87" s="114" t="s">
        <v>153</v>
      </c>
      <c r="C87" s="115">
        <v>150000</v>
      </c>
      <c r="D87" s="116">
        <v>45545</v>
      </c>
      <c r="E87" s="114" t="s">
        <v>157</v>
      </c>
    </row>
    <row r="88" spans="1:5" ht="14.4">
      <c r="A88" s="114" t="s">
        <v>73</v>
      </c>
      <c r="B88" s="114" t="s">
        <v>153</v>
      </c>
      <c r="C88" s="115">
        <v>459000</v>
      </c>
      <c r="D88" s="116">
        <v>45547</v>
      </c>
      <c r="E88" s="114" t="s">
        <v>156</v>
      </c>
    </row>
    <row r="89" spans="1:5" ht="14.4">
      <c r="A89" s="114" t="s">
        <v>73</v>
      </c>
      <c r="B89" s="114" t="s">
        <v>153</v>
      </c>
      <c r="C89" s="115">
        <v>560258</v>
      </c>
      <c r="D89" s="116">
        <v>45541</v>
      </c>
      <c r="E89" s="114" t="s">
        <v>155</v>
      </c>
    </row>
    <row r="90" spans="1:5" ht="14.4">
      <c r="A90" s="114" t="s">
        <v>73</v>
      </c>
      <c r="B90" s="114" t="s">
        <v>153</v>
      </c>
      <c r="C90" s="115">
        <v>345000</v>
      </c>
      <c r="D90" s="116">
        <v>45545</v>
      </c>
      <c r="E90" s="114" t="s">
        <v>156</v>
      </c>
    </row>
    <row r="91" spans="1:5" ht="14.4">
      <c r="A91" s="114" t="s">
        <v>73</v>
      </c>
      <c r="B91" s="114" t="s">
        <v>153</v>
      </c>
      <c r="C91" s="115">
        <v>385000</v>
      </c>
      <c r="D91" s="116">
        <v>45562</v>
      </c>
      <c r="E91" s="114" t="s">
        <v>156</v>
      </c>
    </row>
    <row r="92" spans="1:5" ht="14.4">
      <c r="A92" s="114" t="s">
        <v>73</v>
      </c>
      <c r="B92" s="114" t="s">
        <v>153</v>
      </c>
      <c r="C92" s="115">
        <v>135000</v>
      </c>
      <c r="D92" s="116">
        <v>45539</v>
      </c>
      <c r="E92" s="114" t="s">
        <v>156</v>
      </c>
    </row>
    <row r="93" spans="1:5" ht="14.4">
      <c r="A93" s="114" t="s">
        <v>73</v>
      </c>
      <c r="B93" s="114" t="s">
        <v>153</v>
      </c>
      <c r="C93" s="115">
        <v>550000</v>
      </c>
      <c r="D93" s="116">
        <v>45559</v>
      </c>
      <c r="E93" s="114" t="s">
        <v>156</v>
      </c>
    </row>
    <row r="94" spans="1:5" ht="14.4">
      <c r="A94" s="114" t="s">
        <v>73</v>
      </c>
      <c r="B94" s="114" t="s">
        <v>153</v>
      </c>
      <c r="C94" s="115">
        <v>350000</v>
      </c>
      <c r="D94" s="116">
        <v>45547</v>
      </c>
      <c r="E94" s="114" t="s">
        <v>156</v>
      </c>
    </row>
    <row r="95" spans="1:5" ht="14.4">
      <c r="A95" s="114" t="s">
        <v>73</v>
      </c>
      <c r="B95" s="114" t="s">
        <v>153</v>
      </c>
      <c r="C95" s="115">
        <v>340000</v>
      </c>
      <c r="D95" s="116">
        <v>45548</v>
      </c>
      <c r="E95" s="114" t="s">
        <v>156</v>
      </c>
    </row>
    <row r="96" spans="1:5" ht="14.4">
      <c r="A96" s="114" t="s">
        <v>73</v>
      </c>
      <c r="B96" s="114" t="s">
        <v>153</v>
      </c>
      <c r="C96" s="115">
        <v>263500</v>
      </c>
      <c r="D96" s="116">
        <v>45551</v>
      </c>
      <c r="E96" s="114" t="s">
        <v>157</v>
      </c>
    </row>
    <row r="97" spans="1:5" ht="14.4">
      <c r="A97" s="114" t="s">
        <v>73</v>
      </c>
      <c r="B97" s="114" t="s">
        <v>153</v>
      </c>
      <c r="C97" s="115">
        <v>188500</v>
      </c>
      <c r="D97" s="116">
        <v>45560</v>
      </c>
      <c r="E97" s="114" t="s">
        <v>157</v>
      </c>
    </row>
    <row r="98" spans="1:5" ht="14.4">
      <c r="A98" s="114" t="s">
        <v>73</v>
      </c>
      <c r="B98" s="114" t="s">
        <v>153</v>
      </c>
      <c r="C98" s="115">
        <v>590000</v>
      </c>
      <c r="D98" s="116">
        <v>45562</v>
      </c>
      <c r="E98" s="114" t="s">
        <v>156</v>
      </c>
    </row>
    <row r="99" spans="1:5" ht="14.4">
      <c r="A99" s="114" t="s">
        <v>73</v>
      </c>
      <c r="B99" s="114" t="s">
        <v>153</v>
      </c>
      <c r="C99" s="115">
        <v>93500</v>
      </c>
      <c r="D99" s="116">
        <v>45539</v>
      </c>
      <c r="E99" s="114" t="s">
        <v>157</v>
      </c>
    </row>
    <row r="100" spans="1:5" ht="14.4">
      <c r="A100" s="114" t="s">
        <v>73</v>
      </c>
      <c r="B100" s="114" t="s">
        <v>153</v>
      </c>
      <c r="C100" s="115">
        <v>950000</v>
      </c>
      <c r="D100" s="116">
        <v>45541</v>
      </c>
      <c r="E100" s="114" t="s">
        <v>156</v>
      </c>
    </row>
    <row r="101" spans="1:5" ht="14.4">
      <c r="A101" s="114" t="s">
        <v>73</v>
      </c>
      <c r="B101" s="114" t="s">
        <v>153</v>
      </c>
      <c r="C101" s="115">
        <v>405000</v>
      </c>
      <c r="D101" s="116">
        <v>45558</v>
      </c>
      <c r="E101" s="114" t="s">
        <v>156</v>
      </c>
    </row>
    <row r="102" spans="1:5" ht="14.4">
      <c r="A102" s="114" t="s">
        <v>92</v>
      </c>
      <c r="B102" s="114" t="s">
        <v>154</v>
      </c>
      <c r="C102" s="115">
        <v>673000</v>
      </c>
      <c r="D102" s="116">
        <v>45541</v>
      </c>
      <c r="E102" s="114" t="s">
        <v>156</v>
      </c>
    </row>
    <row r="103" spans="1:5" ht="14.4">
      <c r="A103" s="114" t="s">
        <v>92</v>
      </c>
      <c r="B103" s="114" t="s">
        <v>154</v>
      </c>
      <c r="C103" s="115">
        <v>357485</v>
      </c>
      <c r="D103" s="116">
        <v>45558</v>
      </c>
      <c r="E103" s="114" t="s">
        <v>157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2024-10-01T22:40:38Z</dcterms:modified>
</cp:coreProperties>
</file>