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3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STATS'!$A$18:$C$18</definedName>
    <definedName name="CommercialSalesMarket">'SALES STATS'!$A$44:$C$46</definedName>
    <definedName name="ConstructionLoansMarket">'LOAN ONLY STATS'!$A$31:$C$33</definedName>
    <definedName name="ConventionalLoansExcludingInclineMarket">'LOAN ONLY STATS'!#REF!</definedName>
    <definedName name="ConventionalLoansMarket">'LOAN ONLY STATS'!$A$7:$C$12</definedName>
    <definedName name="CreditLineLoansMarket">'LOAN ONLY STATS'!$A$24:$C$25</definedName>
    <definedName name="HardMoneyLoansMarket">'LOAN ONLY STATS'!$A$39:$C$39</definedName>
    <definedName name="InclineSalesMarket">'SALES STATS'!#REF!</definedName>
    <definedName name="OverallLoans">'OVERALL STATS'!$A$22:$C$27</definedName>
    <definedName name="OverallSales">'OVERALL STATS'!$A$7:$C$16</definedName>
    <definedName name="OverallSalesAndLoans">'OVERALL STATS'!$A$33:$C$42</definedName>
    <definedName name="_xlnm.Print_Titles" localSheetId="1">'SALES STATS'!$1:$6</definedName>
    <definedName name="ResaleMarket">'SALES STATS'!$A$7:$C$15</definedName>
    <definedName name="ResidentialResaleMarket">'SALES STATS'!$A$30:$C$38</definedName>
    <definedName name="ResidentialSalesExcludingInclineMarket">'SALES STATS'!#REF!</definedName>
    <definedName name="SubdivisionMarket">'SALES STATS'!$A$21:$C$24</definedName>
    <definedName name="VacantLandSalesMarket">'SALES STATS'!$A$52:$C$52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3"/>
  <c r="C10"/>
  <c r="F6" s="1"/>
  <c r="B10"/>
  <c r="E7" s="1"/>
  <c r="E6"/>
  <c r="F5"/>
  <c r="E5"/>
  <c r="G33" i="3"/>
  <c r="G32"/>
  <c r="G31"/>
  <c r="G25"/>
  <c r="G24"/>
  <c r="G18"/>
  <c r="G12"/>
  <c r="G11"/>
  <c r="G10"/>
  <c r="G9"/>
  <c r="G8"/>
  <c r="G7"/>
  <c r="G52" i="2"/>
  <c r="G46"/>
  <c r="G45"/>
  <c r="G44"/>
  <c r="G38"/>
  <c r="G37"/>
  <c r="G36"/>
  <c r="G35"/>
  <c r="G34"/>
  <c r="G33"/>
  <c r="G32"/>
  <c r="G31"/>
  <c r="G30"/>
  <c r="G24"/>
  <c r="G23"/>
  <c r="G22"/>
  <c r="G21"/>
  <c r="G15"/>
  <c r="G14"/>
  <c r="G13"/>
  <c r="G12"/>
  <c r="G11"/>
  <c r="G10"/>
  <c r="G9"/>
  <c r="G8"/>
  <c r="G7"/>
  <c r="G42" i="1"/>
  <c r="G41"/>
  <c r="G40"/>
  <c r="G39"/>
  <c r="G38"/>
  <c r="G37"/>
  <c r="G36"/>
  <c r="G35"/>
  <c r="G34"/>
  <c r="G33"/>
  <c r="G27"/>
  <c r="G26"/>
  <c r="G25"/>
  <c r="G24"/>
  <c r="G23"/>
  <c r="G22"/>
  <c r="G16"/>
  <c r="G15"/>
  <c r="G14"/>
  <c r="G13"/>
  <c r="G12"/>
  <c r="G11"/>
  <c r="G10"/>
  <c r="G9"/>
  <c r="G8"/>
  <c r="G7"/>
  <c r="C34" i="3"/>
  <c r="B34"/>
  <c r="C19"/>
  <c r="B19"/>
  <c r="C47" i="2"/>
  <c r="B47"/>
  <c r="B17" i="1"/>
  <c r="C17"/>
  <c r="E15" s="1"/>
  <c r="B40" i="3"/>
  <c r="C40"/>
  <c r="B26"/>
  <c r="C26"/>
  <c r="B13"/>
  <c r="D7" s="1"/>
  <c r="C13"/>
  <c r="E7" s="1"/>
  <c r="B53" i="2"/>
  <c r="C53"/>
  <c r="B39"/>
  <c r="D31" s="1"/>
  <c r="C39"/>
  <c r="E31" s="1"/>
  <c r="A2"/>
  <c r="B25"/>
  <c r="D22" s="1"/>
  <c r="C25"/>
  <c r="E9" i="23" l="1"/>
  <c r="E10" s="1"/>
  <c r="F8"/>
  <c r="E8"/>
  <c r="F9"/>
  <c r="F7"/>
  <c r="E32" i="3"/>
  <c r="E18"/>
  <c r="D18"/>
  <c r="E9"/>
  <c r="D9"/>
  <c r="E9" i="1"/>
  <c r="D9"/>
  <c r="E32" i="2"/>
  <c r="D32"/>
  <c r="E24"/>
  <c r="D24"/>
  <c r="D46"/>
  <c r="E45"/>
  <c r="D44"/>
  <c r="D36"/>
  <c r="D37"/>
  <c r="D38"/>
  <c r="E16" i="1"/>
  <c r="D16"/>
  <c r="D8" i="3"/>
  <c r="D11"/>
  <c r="E10"/>
  <c r="E12"/>
  <c r="D10"/>
  <c r="D12"/>
  <c r="E8"/>
  <c r="E11"/>
  <c r="E25"/>
  <c r="D25"/>
  <c r="E31"/>
  <c r="E33"/>
  <c r="D31"/>
  <c r="D33"/>
  <c r="D32"/>
  <c r="D45" i="2"/>
  <c r="E44"/>
  <c r="E46"/>
  <c r="E37"/>
  <c r="E36"/>
  <c r="E38"/>
  <c r="E23"/>
  <c r="D23"/>
  <c r="D15" i="1"/>
  <c r="E52" i="2"/>
  <c r="E30"/>
  <c r="E33"/>
  <c r="E35"/>
  <c r="E22"/>
  <c r="E21"/>
  <c r="D21"/>
  <c r="D34"/>
  <c r="E34"/>
  <c r="D35"/>
  <c r="D33"/>
  <c r="D30"/>
  <c r="D52"/>
  <c r="A2" i="3"/>
  <c r="B16" i="2"/>
  <c r="C16"/>
  <c r="B28" i="1"/>
  <c r="C28"/>
  <c r="B43"/>
  <c r="C43"/>
  <c r="F10" i="23" l="1"/>
  <c r="E36" i="1"/>
  <c r="D36"/>
  <c r="E26"/>
  <c r="D26"/>
  <c r="E9" i="2"/>
  <c r="D9"/>
  <c r="E19" i="3"/>
  <c r="D19"/>
  <c r="E47" i="2"/>
  <c r="D47"/>
  <c r="D42" i="1"/>
  <c r="E42"/>
  <c r="E15" i="2"/>
  <c r="D15"/>
  <c r="E41" i="1"/>
  <c r="D37"/>
  <c r="D41"/>
  <c r="E25"/>
  <c r="E27"/>
  <c r="D27"/>
  <c r="D25"/>
  <c r="E39"/>
  <c r="E37"/>
  <c r="E35"/>
  <c r="E38"/>
  <c r="E34" i="3"/>
  <c r="D34"/>
  <c r="E24"/>
  <c r="D24"/>
  <c r="D53" i="2"/>
  <c r="E53"/>
  <c r="E39"/>
  <c r="D39"/>
  <c r="D8"/>
  <c r="D7"/>
  <c r="D10"/>
  <c r="D12"/>
  <c r="D14"/>
  <c r="D11"/>
  <c r="D13"/>
  <c r="E14"/>
  <c r="E7"/>
  <c r="E12"/>
  <c r="E8"/>
  <c r="E11"/>
  <c r="E13"/>
  <c r="E10"/>
  <c r="E34" i="1"/>
  <c r="E33"/>
  <c r="E40"/>
  <c r="D33"/>
  <c r="E8"/>
  <c r="D11"/>
  <c r="D8"/>
  <c r="D7"/>
  <c r="E14"/>
  <c r="E11"/>
  <c r="D10"/>
  <c r="D12"/>
  <c r="D13"/>
  <c r="D14"/>
  <c r="D24"/>
  <c r="E22"/>
  <c r="E23"/>
  <c r="E24"/>
  <c r="D39"/>
  <c r="D34"/>
  <c r="E7"/>
  <c r="D40"/>
  <c r="D35"/>
  <c r="D23"/>
  <c r="D22"/>
  <c r="E10"/>
  <c r="E12"/>
  <c r="D38"/>
  <c r="E13"/>
  <c r="E43" l="1"/>
  <c r="D43"/>
  <c r="E26" i="3"/>
  <c r="D26"/>
  <c r="E13"/>
  <c r="D13"/>
  <c r="E25" i="2"/>
  <c r="D25"/>
  <c r="D17" i="1"/>
  <c r="E17"/>
  <c r="E16" i="2"/>
  <c r="D16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<sst xmlns="http://schemas.openxmlformats.org/spreadsheetml/2006/main" count="1626" uniqueCount="196">
  <si>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</si>
  <si>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</si>
  <si>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</si>
  <si>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</si>
  <si>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</si>
  <si>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</si>
  <si>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</si>
  <si>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</si>
  <si>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</si>
  <si>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</si>
  <si>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</si>
  <si>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</si>
  <si>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</si>
  <si>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</si>
  <si>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</si>
  <si>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</si>
  <si>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</si>
  <si>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</si>
  <si>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</si>
  <si>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</si>
  <si>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</si>
  <si>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</si>
  <si>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</si>
  <si>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</si>
  <si>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</si>
  <si>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</si>
  <si>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</si>
  <si>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</si>
  <si>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</si>
  <si>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</si>
  <si>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</si>
  <si>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</si>
  <si>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</si>
  <si>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</si>
  <si>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</si>
  <si>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</si>
  <si>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</si>
  <si>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</si>
  <si>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</si>
  <si>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</si>
  <si>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</si>
  <si>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</si>
  <si>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</si>
  <si>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</si>
  <si>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</si>
  <si>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</si>
  <si>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</si>
  <si>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</si>
  <si>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</si>
  <si>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</si>
  <si>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</si>
  <si>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BUILDER</t>
  </si>
  <si>
    <t>BUILDER TRACKING</t>
  </si>
  <si>
    <t>DOLLARVOL</t>
  </si>
  <si>
    <t>AVERAGE</t>
  </si>
  <si>
    <t>% OF $$$ VOLUME</t>
  </si>
  <si>
    <t>Reporting Period: OCTOBER, 2024</t>
  </si>
  <si>
    <t>First Centennial Title</t>
  </si>
  <si>
    <t>2-4 PLEX</t>
  </si>
  <si>
    <t>DAMONTE</t>
  </si>
  <si>
    <t>24</t>
  </si>
  <si>
    <t>NO</t>
  </si>
  <si>
    <t>Core Title</t>
  </si>
  <si>
    <t>MOBILE HOME</t>
  </si>
  <si>
    <t>CARSON CITY</t>
  </si>
  <si>
    <t>DC</t>
  </si>
  <si>
    <t>Calatlantic Title West</t>
  </si>
  <si>
    <t>SINGLE FAM RES.</t>
  </si>
  <si>
    <t>MCCARRAN</t>
  </si>
  <si>
    <t>LH</t>
  </si>
  <si>
    <t>YES</t>
  </si>
  <si>
    <t>LENNAR RENO LLC</t>
  </si>
  <si>
    <t>23</t>
  </si>
  <si>
    <t>AMG</t>
  </si>
  <si>
    <t>Ticor Title</t>
  </si>
  <si>
    <t>DKC</t>
  </si>
  <si>
    <t>GARDNERVILLE</t>
  </si>
  <si>
    <t>RLT</t>
  </si>
  <si>
    <t>RIDGEVIEW</t>
  </si>
  <si>
    <t>9</t>
  </si>
  <si>
    <t>CONDO/TWNHSE</t>
  </si>
  <si>
    <t>KIETZKE</t>
  </si>
  <si>
    <t>AE</t>
  </si>
  <si>
    <t>CAPITOL HOMEBUILDERS LLC</t>
  </si>
  <si>
    <t>KDJ</t>
  </si>
  <si>
    <t>First American Title</t>
  </si>
  <si>
    <t>TM</t>
  </si>
  <si>
    <t>3</t>
  </si>
  <si>
    <t>CC</t>
  </si>
  <si>
    <t>Landmark Title</t>
  </si>
  <si>
    <t>PLUMB</t>
  </si>
  <si>
    <t>DP</t>
  </si>
  <si>
    <t>Signature Title</t>
  </si>
  <si>
    <t>NF</t>
  </si>
  <si>
    <t>COMMERCIAL</t>
  </si>
  <si>
    <t>ASK</t>
  </si>
  <si>
    <t>MDD</t>
  </si>
  <si>
    <t>ZEPHYR</t>
  </si>
  <si>
    <t>JML</t>
  </si>
  <si>
    <t>LT BUILDERS LLC</t>
  </si>
  <si>
    <t>5</t>
  </si>
  <si>
    <t>15</t>
  </si>
  <si>
    <t>Stewart Title</t>
  </si>
  <si>
    <t>RS</t>
  </si>
  <si>
    <t>LAKESIDEMOANA</t>
  </si>
  <si>
    <t>12</t>
  </si>
  <si>
    <t>Toiyabe Title</t>
  </si>
  <si>
    <t>MINDEN</t>
  </si>
  <si>
    <t>MB</t>
  </si>
  <si>
    <t/>
  </si>
  <si>
    <t>True Title and Escrow</t>
  </si>
  <si>
    <t>YC</t>
  </si>
  <si>
    <t>SAB</t>
  </si>
  <si>
    <t>BA</t>
  </si>
  <si>
    <t>LITTLE LAND LLC</t>
  </si>
  <si>
    <t>DM</t>
  </si>
  <si>
    <t>VACANT LAND</t>
  </si>
  <si>
    <t>10</t>
  </si>
  <si>
    <t>002-368-26</t>
  </si>
  <si>
    <t>LAS VEGAS</t>
  </si>
  <si>
    <t>NCS</t>
  </si>
  <si>
    <t>CC BUILDERS LLC</t>
  </si>
  <si>
    <t>007-461-35</t>
  </si>
  <si>
    <t>CONSTRUCTION</t>
  </si>
  <si>
    <t>WELLS FARGO BANK NA</t>
  </si>
  <si>
    <t>008-681-33</t>
  </si>
  <si>
    <t>SBA</t>
  </si>
  <si>
    <t>NEVADA STATE DEVELOPMENT CORP</t>
  </si>
  <si>
    <t>003-042-14</t>
  </si>
  <si>
    <t>CONVENTIONAL</t>
  </si>
  <si>
    <t>US BANK NA</t>
  </si>
  <si>
    <t>008-093-06</t>
  </si>
  <si>
    <t>NEWREZ LLC</t>
  </si>
  <si>
    <t>010-311-38</t>
  </si>
  <si>
    <t>FHA</t>
  </si>
  <si>
    <t>GUILD MORTGAGE CO LLC</t>
  </si>
  <si>
    <t>009-721-27</t>
  </si>
  <si>
    <t>010-432-11</t>
  </si>
  <si>
    <t>FREEDOM MORTGAGE CORP</t>
  </si>
  <si>
    <t>010-414-12</t>
  </si>
  <si>
    <t>HERITAGE BANK OF NV</t>
  </si>
  <si>
    <t>010-736-09</t>
  </si>
  <si>
    <t>PROVIDENT FUNDING ASSOC</t>
  </si>
  <si>
    <t>002-631-03</t>
  </si>
  <si>
    <t>GREATER NEVADA MORTGAGE</t>
  </si>
  <si>
    <t>005-051-18</t>
  </si>
  <si>
    <t>CREDIT LINE</t>
  </si>
  <si>
    <t>005-051-20</t>
  </si>
  <si>
    <t>005-051-19</t>
  </si>
  <si>
    <t>005-051-17</t>
  </si>
  <si>
    <t>002-627-10</t>
  </si>
  <si>
    <t>PRIMELENDING</t>
  </si>
  <si>
    <t>008-671-27</t>
  </si>
  <si>
    <t>VA</t>
  </si>
  <si>
    <t>MOVEMENT MORTGAGE LLC</t>
  </si>
  <si>
    <t>009-543-02</t>
  </si>
  <si>
    <t>ARBOR FINANCIAL GROUP</t>
  </si>
  <si>
    <t>008-106-01</t>
  </si>
  <si>
    <t>ALL WESTERN MORTGAGE INC</t>
  </si>
  <si>
    <t>008-843-05</t>
  </si>
  <si>
    <t>AMERICA REVERSE LLC</t>
  </si>
  <si>
    <t>008-471-06</t>
  </si>
  <si>
    <t>010-474-11</t>
  </si>
  <si>
    <t>UNITED WHOLESALE MORTGAGE LLC</t>
  </si>
  <si>
    <t>008-161-77</t>
  </si>
  <si>
    <t>STANDARD INSURANCE CO</t>
  </si>
  <si>
    <t>003-311-75</t>
  </si>
  <si>
    <t>LONGBRIDGE FINANCIAL LLC</t>
  </si>
  <si>
    <t>009-775-25</t>
  </si>
  <si>
    <t>GREATER NEVADA CREDIT UNION</t>
  </si>
  <si>
    <t>008-302-35</t>
  </si>
  <si>
    <t>NEVADA STATE BANK</t>
  </si>
  <si>
    <t>001-102-04</t>
  </si>
  <si>
    <t>009-631-14</t>
  </si>
  <si>
    <t>008-321-09</t>
  </si>
  <si>
    <t>007-311-05</t>
  </si>
  <si>
    <t>UNITED FEDERAL CREDIT UNION</t>
  </si>
  <si>
    <t>010-574-13</t>
  </si>
  <si>
    <t>PARAMOUNT RESIDENTIAL MORTGAGE GROUP INC</t>
  </si>
  <si>
    <t>PLUMAS BANK</t>
  </si>
  <si>
    <t>010-735-01</t>
  </si>
  <si>
    <t>010-554-14</t>
  </si>
  <si>
    <t>CAL</t>
  </si>
  <si>
    <t>CT</t>
  </si>
  <si>
    <t>FA</t>
  </si>
  <si>
    <t>FC</t>
  </si>
  <si>
    <t>LT</t>
  </si>
  <si>
    <t>SIG</t>
  </si>
  <si>
    <t>ST</t>
  </si>
  <si>
    <t>TI</t>
  </si>
  <si>
    <t>TT</t>
  </si>
  <si>
    <t>TTE</t>
  </si>
  <si>
    <t>DEED SUBDIVIDER</t>
  </si>
  <si>
    <t>DEED</t>
  </si>
  <si>
    <t>DEED OF TRUST</t>
  </si>
  <si>
    <t>NO HARD MONEY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</si>
</sst>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STATS'!$A$8:$A$16</c:f>
              <c:strCache>
                <c:ptCount val="9"/>
                <c:pt idx="0">
                  <c:v>Core Title</c:v>
                </c:pt>
                <c:pt idx="1">
                  <c:v>Calatlantic Title West</c:v>
                </c:pt>
                <c:pt idx="2">
                  <c:v>Ticor Title</c:v>
                </c:pt>
                <c:pt idx="3">
                  <c:v>Stewart Title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Toiyabe Title</c:v>
                </c:pt>
                <c:pt idx="7">
                  <c:v>True Title and Escrow</c:v>
                </c:pt>
                <c:pt idx="8">
                  <c:v>Landmark Title</c:v>
                </c:pt>
              </c:strCache>
            </c:strRef>
          </c:cat>
          <c:val>
            <c:numRef>
              <c:f>'OVERALL STATS'!$B$8:$B$16</c:f>
              <c:numCache>
                <c:formatCode>0</c:formatCode>
                <c:ptCount val="9"/>
                <c:pt idx="0">
                  <c:v>26</c:v>
                </c:pt>
                <c:pt idx="1">
                  <c:v>15</c:v>
                </c:pt>
                <c:pt idx="2">
                  <c:v>15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3672448"/>
        <c:axId val="123673984"/>
        <c:axId val="0"/>
      </c:bar3DChart>
      <c:catAx>
        <c:axId val="123672448"/>
        <c:scaling>
          <c:orientation val="minMax"/>
        </c:scaling>
        <c:axPos val="b"/>
        <c:numFmt formatCode="General" sourceLinked="1"/>
        <c:majorTickMark val="none"/>
        <c:tickLblPos val="nextTo"/>
        <c:crossAx val="123673984"/>
        <c:crosses val="autoZero"/>
        <c:auto val="1"/>
        <c:lblAlgn val="ctr"/>
        <c:lblOffset val="100"/>
      </c:catAx>
      <c:valAx>
        <c:axId val="123673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672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STATS'!$A$22:$A$27</c:f>
              <c:strCache>
                <c:ptCount val="6"/>
                <c:pt idx="0">
                  <c:v>First Centennial Title</c:v>
                </c:pt>
                <c:pt idx="1">
                  <c:v>Ticor Title</c:v>
                </c:pt>
                <c:pt idx="2">
                  <c:v>Core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Landmark Title</c:v>
                </c:pt>
              </c:strCache>
            </c:strRef>
          </c:cat>
          <c:val>
            <c:numRef>
              <c:f>'OVERALL STATS'!$B$22:$B$27</c:f>
              <c:numCache>
                <c:formatCode>0</c:formatCode>
                <c:ptCount val="6"/>
                <c:pt idx="0">
                  <c:v>14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</c:ser>
        <c:shape val="box"/>
        <c:axId val="123905536"/>
        <c:axId val="123907072"/>
        <c:axId val="0"/>
      </c:bar3DChart>
      <c:catAx>
        <c:axId val="123905536"/>
        <c:scaling>
          <c:orientation val="minMax"/>
        </c:scaling>
        <c:axPos val="b"/>
        <c:numFmt formatCode="General" sourceLinked="1"/>
        <c:majorTickMark val="none"/>
        <c:tickLblPos val="nextTo"/>
        <c:crossAx val="123907072"/>
        <c:crosses val="autoZero"/>
        <c:auto val="1"/>
        <c:lblAlgn val="ctr"/>
        <c:lblOffset val="100"/>
      </c:catAx>
      <c:valAx>
        <c:axId val="1239070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9055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STATS'!$A$33:$A$42</c:f>
              <c:strCache>
                <c:ptCount val="10"/>
                <c:pt idx="0">
                  <c:v>First Centennial Title</c:v>
                </c:pt>
                <c:pt idx="1">
                  <c:v>Core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Stewart Title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Signature Title</c:v>
                </c:pt>
                <c:pt idx="8">
                  <c:v>Toiyabe Title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STATS'!$B$33:$B$42</c:f>
              <c:numCache>
                <c:formatCode>0</c:formatCode>
                <c:ptCount val="10"/>
                <c:pt idx="0">
                  <c:v>40</c:v>
                </c:pt>
                <c:pt idx="1">
                  <c:v>30</c:v>
                </c:pt>
                <c:pt idx="2">
                  <c:v>22</c:v>
                </c:pt>
                <c:pt idx="3">
                  <c:v>15</c:v>
                </c:pt>
                <c:pt idx="4">
                  <c:v>8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23921152"/>
        <c:axId val="123922688"/>
        <c:axId val="0"/>
      </c:bar3DChart>
      <c:catAx>
        <c:axId val="123921152"/>
        <c:scaling>
          <c:orientation val="minMax"/>
        </c:scaling>
        <c:axPos val="b"/>
        <c:numFmt formatCode="General" sourceLinked="1"/>
        <c:majorTickMark val="none"/>
        <c:tickLblPos val="nextTo"/>
        <c:crossAx val="123922688"/>
        <c:crosses val="autoZero"/>
        <c:auto val="1"/>
        <c:lblAlgn val="ctr"/>
        <c:lblOffset val="100"/>
      </c:catAx>
      <c:valAx>
        <c:axId val="1239226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3921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STATS'!$A$7:$A$16</c:f>
              <c:strCache>
                <c:ptCount val="10"/>
                <c:pt idx="0">
                  <c:v>First Centennial Title</c:v>
                </c:pt>
                <c:pt idx="1">
                  <c:v>Core Title</c:v>
                </c:pt>
                <c:pt idx="2">
                  <c:v>Calatlantic Title West</c:v>
                </c:pt>
                <c:pt idx="3">
                  <c:v>Ticor Title</c:v>
                </c:pt>
                <c:pt idx="4">
                  <c:v>Stewart Title</c:v>
                </c:pt>
                <c:pt idx="5">
                  <c:v>First American Title</c:v>
                </c:pt>
                <c:pt idx="6">
                  <c:v>Signature Title</c:v>
                </c:pt>
                <c:pt idx="7">
                  <c:v>Toiyabe Title</c:v>
                </c:pt>
                <c:pt idx="8">
                  <c:v>True Title and Escrow</c:v>
                </c:pt>
                <c:pt idx="9">
                  <c:v>Landmark Title</c:v>
                </c:pt>
              </c:strCache>
            </c:strRef>
          </c:cat>
          <c:val>
            <c:numRef>
              <c:f>'OVERALL STATS'!$C$7:$C$16</c:f>
              <c:numCache>
                <c:formatCode>"$"#,##0</c:formatCode>
                <c:ptCount val="10"/>
                <c:pt idx="0">
                  <c:v>18089094</c:v>
                </c:pt>
                <c:pt idx="1">
                  <c:v>13912391</c:v>
                </c:pt>
                <c:pt idx="2">
                  <c:v>8931944</c:v>
                </c:pt>
                <c:pt idx="3">
                  <c:v>7600111</c:v>
                </c:pt>
                <c:pt idx="4">
                  <c:v>2011900</c:v>
                </c:pt>
                <c:pt idx="5">
                  <c:v>940000</c:v>
                </c:pt>
                <c:pt idx="6">
                  <c:v>675000</c:v>
                </c:pt>
                <c:pt idx="7">
                  <c:v>525000</c:v>
                </c:pt>
                <c:pt idx="8">
                  <c:v>460000</c:v>
                </c:pt>
                <c:pt idx="9">
                  <c:v>399000</c:v>
                </c:pt>
              </c:numCache>
            </c:numRef>
          </c:val>
        </c:ser>
        <c:shape val="box"/>
        <c:axId val="124301312"/>
        <c:axId val="124302848"/>
        <c:axId val="0"/>
      </c:bar3DChart>
      <c:catAx>
        <c:axId val="124301312"/>
        <c:scaling>
          <c:orientation val="minMax"/>
        </c:scaling>
        <c:axPos val="b"/>
        <c:numFmt formatCode="General" sourceLinked="1"/>
        <c:majorTickMark val="none"/>
        <c:tickLblPos val="nextTo"/>
        <c:crossAx val="124302848"/>
        <c:crosses val="autoZero"/>
        <c:auto val="1"/>
        <c:lblAlgn val="ctr"/>
        <c:lblOffset val="100"/>
      </c:catAx>
      <c:valAx>
        <c:axId val="1243028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301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STATS'!$A$22:$A$27</c:f>
              <c:strCache>
                <c:ptCount val="6"/>
                <c:pt idx="0">
                  <c:v>First Centennial Title</c:v>
                </c:pt>
                <c:pt idx="1">
                  <c:v>Ticor Title</c:v>
                </c:pt>
                <c:pt idx="2">
                  <c:v>Core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Landmark Title</c:v>
                </c:pt>
              </c:strCache>
            </c:strRef>
          </c:cat>
          <c:val>
            <c:numRef>
              <c:f>'OVERALL STATS'!$C$22:$C$27</c:f>
              <c:numCache>
                <c:formatCode>"$"#,##0</c:formatCode>
                <c:ptCount val="6"/>
                <c:pt idx="0">
                  <c:v>22672027</c:v>
                </c:pt>
                <c:pt idx="1">
                  <c:v>5480516</c:v>
                </c:pt>
                <c:pt idx="2">
                  <c:v>1650222</c:v>
                </c:pt>
                <c:pt idx="3">
                  <c:v>1130567</c:v>
                </c:pt>
                <c:pt idx="4">
                  <c:v>1066737</c:v>
                </c:pt>
                <c:pt idx="5">
                  <c:v>612000</c:v>
                </c:pt>
              </c:numCache>
            </c:numRef>
          </c:val>
        </c:ser>
        <c:shape val="box"/>
        <c:axId val="124394496"/>
        <c:axId val="124396288"/>
        <c:axId val="0"/>
      </c:bar3DChart>
      <c:catAx>
        <c:axId val="124394496"/>
        <c:scaling>
          <c:orientation val="minMax"/>
        </c:scaling>
        <c:axPos val="b"/>
        <c:numFmt formatCode="General" sourceLinked="1"/>
        <c:majorTickMark val="none"/>
        <c:tickLblPos val="nextTo"/>
        <c:crossAx val="124396288"/>
        <c:crosses val="autoZero"/>
        <c:auto val="1"/>
        <c:lblAlgn val="ctr"/>
        <c:lblOffset val="100"/>
      </c:catAx>
      <c:valAx>
        <c:axId val="124396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394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STATS'!$A$33:$A$42</c:f>
              <c:strCache>
                <c:ptCount val="10"/>
                <c:pt idx="0">
                  <c:v>First Centennial Title</c:v>
                </c:pt>
                <c:pt idx="1">
                  <c:v>Core Title</c:v>
                </c:pt>
                <c:pt idx="2">
                  <c:v>Ticor Title</c:v>
                </c:pt>
                <c:pt idx="3">
                  <c:v>Calatlantic Title West</c:v>
                </c:pt>
                <c:pt idx="4">
                  <c:v>Stewart Title</c:v>
                </c:pt>
                <c:pt idx="5">
                  <c:v>First American Title</c:v>
                </c:pt>
                <c:pt idx="6">
                  <c:v>Landmark Title</c:v>
                </c:pt>
                <c:pt idx="7">
                  <c:v>Signature Title</c:v>
                </c:pt>
                <c:pt idx="8">
                  <c:v>Toiyabe Title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STATS'!$C$33:$C$42</c:f>
              <c:numCache>
                <c:formatCode>"$"#,##0</c:formatCode>
                <c:ptCount val="10"/>
                <c:pt idx="0">
                  <c:v>40761121</c:v>
                </c:pt>
                <c:pt idx="1">
                  <c:v>15562613</c:v>
                </c:pt>
                <c:pt idx="2">
                  <c:v>13080627</c:v>
                </c:pt>
                <c:pt idx="3">
                  <c:v>8931944</c:v>
                </c:pt>
                <c:pt idx="4">
                  <c:v>3078637</c:v>
                </c:pt>
                <c:pt idx="5">
                  <c:v>2070567</c:v>
                </c:pt>
                <c:pt idx="6">
                  <c:v>1011000</c:v>
                </c:pt>
                <c:pt idx="7">
                  <c:v>675000</c:v>
                </c:pt>
                <c:pt idx="8">
                  <c:v>525000</c:v>
                </c:pt>
                <c:pt idx="9">
                  <c:v>460000</c:v>
                </c:pt>
              </c:numCache>
            </c:numRef>
          </c:val>
        </c:ser>
        <c:shape val="box"/>
        <c:axId val="124414208"/>
        <c:axId val="124436480"/>
        <c:axId val="0"/>
      </c:bar3DChart>
      <c:catAx>
        <c:axId val="124414208"/>
        <c:scaling>
          <c:orientation val="minMax"/>
        </c:scaling>
        <c:axPos val="b"/>
        <c:numFmt formatCode="General" sourceLinked="1"/>
        <c:majorTickMark val="none"/>
        <c:tickLblPos val="nextTo"/>
        <c:crossAx val="124436480"/>
        <c:crosses val="autoZero"/>
        <c:auto val="1"/>
        <c:lblAlgn val="ctr"/>
        <c:lblOffset val="100"/>
      </c:catAx>
      <c:valAx>
        <c:axId val="124436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44142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47</xdr:row>
      <xdr:rowOff>9525</xdr:rowOff>
    </xdr:from>
    <xdr:to>
      <xdr:col>6</xdr:col>
      <xdr:colOff>1152524</xdr:colOff>
      <xdr:row>64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65</xdr:row>
      <xdr:rowOff>19050</xdr:rowOff>
    </xdr:from>
    <xdr:to>
      <xdr:col>6</xdr:col>
      <xdr:colOff>1152524</xdr:colOff>
      <xdr:row>82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83</xdr:row>
      <xdr:rowOff>0</xdr:rowOff>
    </xdr:from>
    <xdr:to>
      <xdr:col>6</xdr:col>
      <xdr:colOff>1143000</xdr:colOff>
      <xdr:row>99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47</xdr:row>
      <xdr:rowOff>0</xdr:rowOff>
    </xdr:from>
    <xdr:to>
      <xdr:col>20</xdr:col>
      <xdr:colOff>190500</xdr:colOff>
      <xdr:row>63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65</xdr:row>
      <xdr:rowOff>9525</xdr:rowOff>
    </xdr:from>
    <xdr:to>
      <xdr:col>20</xdr:col>
      <xdr:colOff>190499</xdr:colOff>
      <xdr:row>82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83</xdr:row>
      <xdr:rowOff>9525</xdr:rowOff>
    </xdr:from>
    <xdr:to>
      <xdr:col>20</xdr:col>
      <xdr:colOff>180974</xdr:colOff>
      <xdr:row>100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97.441120949072" createdVersion="3" refreshedVersion="3" minRefreshableVersion="3" recordCount="95">
  <cacheSource type="worksheet">
    <worksheetSource name="Table5"/>
  </cacheSource>
  <cacheFields count="10">
    <cacheField name="FULLNAME" numFmtId="0">
      <sharedItems containsBlank="1" count="11">
        <s v="Calatlantic Title West"/>
        <s v="Core Title"/>
        <s v="First American Title"/>
        <s v="First Centennial Title"/>
        <s v="Landmark Title"/>
        <s v="Signature Title"/>
        <s v="Stewart Title"/>
        <s v="Ticor Title"/>
        <s v="Toiyabe Title"/>
        <s v="True Title and Escrow"/>
        <m u="1"/>
      </sharedItems>
    </cacheField>
    <cacheField name="RECBY" numFmtId="0">
      <sharedItems/>
    </cacheField>
    <cacheField name="BRANCH" numFmtId="0">
      <sharedItems containsBlank="1" count="12">
        <s v="MCCARRAN"/>
        <s v="CARSON CITY"/>
        <s v="KIETZKE"/>
        <s v="LAS VEGAS"/>
        <s v="DAMONTE"/>
        <s v="GARDNERVILLE"/>
        <s v="RIDGEVIEW"/>
        <s v="LAKESIDEMOANA"/>
        <s v="PLUMB"/>
        <s v="ZEPHYR"/>
        <s v="MINDEN"/>
        <m u="1"/>
      </sharedItems>
    </cacheField>
    <cacheField name="EO" numFmtId="0">
      <sharedItems containsBlank="1" count="30">
        <s v="LH"/>
        <s v="KDJ"/>
        <s v="AMG"/>
        <s v="MDD"/>
        <s v="DC"/>
        <s v="ASK"/>
        <s v="CC"/>
        <s v="TM"/>
        <s v="NCS"/>
        <s v="24"/>
        <s v="23"/>
        <s v="3"/>
        <s v="9"/>
        <s v="12"/>
        <s v="15"/>
        <s v="10"/>
        <s v="5"/>
        <s v="DP"/>
        <s v="NF"/>
        <s v="JML"/>
        <s v="RS"/>
        <s v="SAB"/>
        <s v="BA"/>
        <s v="DM"/>
        <s v="DKC"/>
        <s v="RLT"/>
        <s v="AE"/>
        <s v="MB"/>
        <s v="YC"/>
        <m u="1"/>
      </sharedItems>
    </cacheField>
    <cacheField name="PROPTYPE" numFmtId="0">
      <sharedItems containsBlank="1" count="8">
        <s v=""/>
        <s v="SINGLE FAM RES."/>
        <s v="CONDO/TWNHSE"/>
        <s v="MOBILE HOME"/>
        <s v="VACANT LAND"/>
        <s v="COMMERCIAL"/>
        <s v="2-4 PLEX"/>
        <m u="1"/>
      </sharedItems>
    </cacheField>
    <cacheField name="DOCNUM" numFmtId="0">
      <sharedItems containsSemiMixedTypes="0" containsString="0" containsNumber="1" containsInteger="1" minValue="549972" maxValue="550730"/>
    </cacheField>
    <cacheField name="AMOUNT" numFmtId="165">
      <sharedItems containsSemiMixedTypes="0" containsString="0" containsNumber="1" containsInteger="1" minValue="120000" maxValue="35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0-01T00:00:00" maxDate="2024-11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97.441283449072" createdVersion="3" refreshedVersion="3" minRefreshableVersion="3" recordCount="33">
  <cacheSource type="worksheet">
    <worksheetSource name="Table4"/>
  </cacheSource>
  <cacheFields count="8">
    <cacheField name="FULLNAME" numFmtId="0">
      <sharedItems containsBlank="1" count="15">
        <s v="Core Title"/>
        <s v="First American Title"/>
        <s v="First Centennial Title"/>
        <s v="Landmark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CONSTRUCTION"/>
        <s v="COMMERCIAL"/>
        <s v="CREDIT LINE"/>
        <s v="SBA"/>
        <s v="VA"/>
        <m u="1"/>
        <s v="HARD MONEY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9976" maxValue="550710"/>
    </cacheField>
    <cacheField name="AMOUNT" numFmtId="165">
      <sharedItems containsSemiMixedTypes="0" containsString="0" containsNumber="1" containsInteger="1" minValue="70000" maxValue="5809750"/>
    </cacheField>
    <cacheField name="RECDATE" numFmtId="14">
      <sharedItems containsSemiMixedTypes="0" containsNonDate="0" containsDate="1" containsString="0" minDate="2024-10-01T00:00:00" maxDate="2024-11-01T00:00:00"/>
    </cacheField>
    <cacheField name="LENDER" numFmtId="0">
      <sharedItems containsBlank="1" count="112">
        <s v="PRIMELENDING"/>
        <s v="GUILD MORTGAGE CO LLC"/>
        <s v="HERITAGE BANK OF NV"/>
        <s v="UNITED WHOLESALE MORTGAGE LLC"/>
        <s v="FREEDOM MORTGAGE CORP"/>
        <s v="PARAMOUNT RESIDENTIAL MORTGAGE GROUP INC"/>
        <s v="PLUMAS BANK"/>
        <s v="MOVEMENT MORTGAGE LLC"/>
        <s v="STANDARD INSURANCE CO"/>
        <s v="PROVIDENT FUNDING ASSOC"/>
        <s v="NEVADA STATE BANK"/>
        <s v="US BANK NA"/>
        <s v="NEVADA STATE DEVELOPMENT CORP"/>
        <s v="UNITED FEDERAL CREDIT UNION"/>
        <s v="ARBOR FINANCIAL GROUP"/>
        <s v="LONGBRIDGE FINANCIAL LLC"/>
        <s v="ALL WESTERN MORTGAGE INC"/>
        <s v="GREATER NEVADA MORTGAGE"/>
        <s v="WELLS FARGO BANK NA"/>
        <s v="AMERICA REVERSE LLC"/>
        <s v="GREATER NEVADA CREDIT UNION"/>
        <s v="NEWREZ LLC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SUMMIT FUNDING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x v="0"/>
    <s v="CAL"/>
    <x v="0"/>
    <x v="0"/>
    <x v="0"/>
    <n v="550528"/>
    <n v="572391"/>
    <x v="0"/>
    <s v="YES"/>
    <d v="2024-10-23T00:00:00"/>
  </r>
  <r>
    <x v="0"/>
    <s v="CAL"/>
    <x v="0"/>
    <x v="0"/>
    <x v="1"/>
    <n v="550432"/>
    <n v="675000"/>
    <x v="0"/>
    <s v="YES"/>
    <d v="2024-10-18T00:00:00"/>
  </r>
  <r>
    <x v="0"/>
    <s v="CAL"/>
    <x v="0"/>
    <x v="0"/>
    <x v="1"/>
    <n v="550498"/>
    <n v="553635"/>
    <x v="0"/>
    <s v="YES"/>
    <d v="2024-10-22T00:00:00"/>
  </r>
  <r>
    <x v="0"/>
    <s v="CAL"/>
    <x v="0"/>
    <x v="0"/>
    <x v="1"/>
    <n v="550174"/>
    <n v="563398"/>
    <x v="0"/>
    <s v="YES"/>
    <d v="2024-10-09T00:00:00"/>
  </r>
  <r>
    <x v="0"/>
    <s v="CAL"/>
    <x v="0"/>
    <x v="0"/>
    <x v="1"/>
    <n v="550171"/>
    <n v="624000"/>
    <x v="0"/>
    <s v="YES"/>
    <d v="2024-10-09T00:00:00"/>
  </r>
  <r>
    <x v="0"/>
    <s v="CAL"/>
    <x v="0"/>
    <x v="0"/>
    <x v="1"/>
    <n v="550168"/>
    <n v="619950"/>
    <x v="0"/>
    <s v="YES"/>
    <d v="2024-10-09T00:00:00"/>
  </r>
  <r>
    <x v="0"/>
    <s v="CAL"/>
    <x v="0"/>
    <x v="0"/>
    <x v="1"/>
    <n v="550585"/>
    <n v="660000"/>
    <x v="0"/>
    <s v="YES"/>
    <d v="2024-10-24T00:00:00"/>
  </r>
  <r>
    <x v="0"/>
    <s v="CAL"/>
    <x v="0"/>
    <x v="0"/>
    <x v="1"/>
    <n v="550582"/>
    <n v="648820"/>
    <x v="0"/>
    <s v="YES"/>
    <d v="2024-10-24T00:00:00"/>
  </r>
  <r>
    <x v="0"/>
    <s v="CAL"/>
    <x v="0"/>
    <x v="0"/>
    <x v="1"/>
    <n v="550532"/>
    <n v="509950"/>
    <x v="0"/>
    <s v="YES"/>
    <d v="2024-10-23T00:00:00"/>
  </r>
  <r>
    <x v="0"/>
    <s v="CAL"/>
    <x v="0"/>
    <x v="0"/>
    <x v="1"/>
    <n v="550198"/>
    <n v="540000"/>
    <x v="0"/>
    <s v="YES"/>
    <d v="2024-10-10T00:00:00"/>
  </r>
  <r>
    <x v="0"/>
    <s v="CAL"/>
    <x v="0"/>
    <x v="0"/>
    <x v="1"/>
    <n v="550271"/>
    <n v="549950"/>
    <x v="0"/>
    <s v="YES"/>
    <d v="2024-10-14T00:00:00"/>
  </r>
  <r>
    <x v="0"/>
    <s v="CAL"/>
    <x v="0"/>
    <x v="0"/>
    <x v="1"/>
    <n v="550631"/>
    <n v="524950"/>
    <x v="0"/>
    <s v="YES"/>
    <d v="2024-10-28T00:00:00"/>
  </r>
  <r>
    <x v="0"/>
    <s v="CAL"/>
    <x v="0"/>
    <x v="0"/>
    <x v="1"/>
    <n v="550360"/>
    <n v="749950"/>
    <x v="0"/>
    <s v="YES"/>
    <d v="2024-10-16T00:00:00"/>
  </r>
  <r>
    <x v="0"/>
    <s v="CAL"/>
    <x v="0"/>
    <x v="0"/>
    <x v="1"/>
    <n v="550326"/>
    <n v="619950"/>
    <x v="0"/>
    <s v="YES"/>
    <d v="2024-10-15T00:00:00"/>
  </r>
  <r>
    <x v="0"/>
    <s v="CAL"/>
    <x v="0"/>
    <x v="0"/>
    <x v="1"/>
    <n v="549989"/>
    <n v="520000"/>
    <x v="0"/>
    <s v="YES"/>
    <d v="2024-10-01T00:00:00"/>
  </r>
  <r>
    <x v="1"/>
    <s v="CT"/>
    <x v="1"/>
    <x v="1"/>
    <x v="2"/>
    <n v="550311"/>
    <n v="283000"/>
    <x v="1"/>
    <s v="YES"/>
    <d v="2024-10-15T00:00:00"/>
  </r>
  <r>
    <x v="1"/>
    <s v="CT"/>
    <x v="1"/>
    <x v="1"/>
    <x v="3"/>
    <n v="550212"/>
    <n v="340000"/>
    <x v="1"/>
    <s v="YES"/>
    <d v="2024-10-10T00:00:00"/>
  </r>
  <r>
    <x v="1"/>
    <s v="CT"/>
    <x v="1"/>
    <x v="2"/>
    <x v="1"/>
    <n v="550346"/>
    <n v="1700000"/>
    <x v="1"/>
    <s v="YES"/>
    <d v="2024-10-16T00:00:00"/>
  </r>
  <r>
    <x v="1"/>
    <s v="CT"/>
    <x v="2"/>
    <x v="3"/>
    <x v="1"/>
    <n v="550730"/>
    <n v="380000"/>
    <x v="1"/>
    <s v="YES"/>
    <d v="2024-10-31T00:00:00"/>
  </r>
  <r>
    <x v="1"/>
    <s v="CT"/>
    <x v="1"/>
    <x v="4"/>
    <x v="1"/>
    <n v="550250"/>
    <n v="445000"/>
    <x v="1"/>
    <s v="YES"/>
    <d v="2024-10-11T00:00:00"/>
  </r>
  <r>
    <x v="1"/>
    <s v="CT"/>
    <x v="1"/>
    <x v="1"/>
    <x v="1"/>
    <n v="550589"/>
    <n v="755416"/>
    <x v="0"/>
    <s v="YES"/>
    <d v="2024-10-24T00:00:00"/>
  </r>
  <r>
    <x v="1"/>
    <s v="CT"/>
    <x v="1"/>
    <x v="2"/>
    <x v="1"/>
    <n v="550060"/>
    <n v="897777"/>
    <x v="1"/>
    <s v="YES"/>
    <d v="2024-10-04T00:00:00"/>
  </r>
  <r>
    <x v="1"/>
    <s v="CT"/>
    <x v="1"/>
    <x v="2"/>
    <x v="1"/>
    <n v="550578"/>
    <n v="746339"/>
    <x v="0"/>
    <s v="YES"/>
    <d v="2024-10-24T00:00:00"/>
  </r>
  <r>
    <x v="1"/>
    <s v="CT"/>
    <x v="1"/>
    <x v="1"/>
    <x v="1"/>
    <n v="550567"/>
    <n v="802500"/>
    <x v="1"/>
    <s v="YES"/>
    <d v="2024-10-24T00:00:00"/>
  </r>
  <r>
    <x v="1"/>
    <s v="CT"/>
    <x v="1"/>
    <x v="2"/>
    <x v="1"/>
    <n v="550481"/>
    <n v="775000"/>
    <x v="1"/>
    <s v="YES"/>
    <d v="2024-10-22T00:00:00"/>
  </r>
  <r>
    <x v="1"/>
    <s v="CT"/>
    <x v="2"/>
    <x v="5"/>
    <x v="1"/>
    <n v="550305"/>
    <n v="190000"/>
    <x v="1"/>
    <s v="YES"/>
    <d v="2024-10-15T00:00:00"/>
  </r>
  <r>
    <x v="1"/>
    <s v="CT"/>
    <x v="2"/>
    <x v="3"/>
    <x v="2"/>
    <n v="550319"/>
    <n v="282500"/>
    <x v="1"/>
    <s v="YES"/>
    <d v="2024-10-15T00:00:00"/>
  </r>
  <r>
    <x v="1"/>
    <s v="CT"/>
    <x v="1"/>
    <x v="1"/>
    <x v="1"/>
    <n v="550721"/>
    <n v="320000"/>
    <x v="1"/>
    <s v="YES"/>
    <d v="2024-10-31T00:00:00"/>
  </r>
  <r>
    <x v="1"/>
    <s v="CT"/>
    <x v="1"/>
    <x v="4"/>
    <x v="1"/>
    <n v="550488"/>
    <n v="460000"/>
    <x v="1"/>
    <s v="YES"/>
    <d v="2024-10-22T00:00:00"/>
  </r>
  <r>
    <x v="1"/>
    <s v="CT"/>
    <x v="1"/>
    <x v="2"/>
    <x v="1"/>
    <n v="549995"/>
    <n v="360000"/>
    <x v="1"/>
    <s v="YES"/>
    <d v="2024-10-01T00:00:00"/>
  </r>
  <r>
    <x v="1"/>
    <s v="CT"/>
    <x v="2"/>
    <x v="3"/>
    <x v="4"/>
    <n v="550676"/>
    <n v="230000"/>
    <x v="1"/>
    <s v="YES"/>
    <d v="2024-10-30T00:00:00"/>
  </r>
  <r>
    <x v="1"/>
    <s v="CT"/>
    <x v="1"/>
    <x v="4"/>
    <x v="1"/>
    <n v="550679"/>
    <n v="365000"/>
    <x v="1"/>
    <s v="YES"/>
    <d v="2024-10-30T00:00:00"/>
  </r>
  <r>
    <x v="1"/>
    <s v="CT"/>
    <x v="1"/>
    <x v="2"/>
    <x v="2"/>
    <n v="550726"/>
    <n v="447860"/>
    <x v="0"/>
    <s v="YES"/>
    <d v="2024-10-31T00:00:00"/>
  </r>
  <r>
    <x v="1"/>
    <s v="CT"/>
    <x v="1"/>
    <x v="2"/>
    <x v="1"/>
    <n v="550164"/>
    <n v="357000"/>
    <x v="1"/>
    <s v="YES"/>
    <d v="2024-10-09T00:00:00"/>
  </r>
  <r>
    <x v="1"/>
    <s v="CT"/>
    <x v="1"/>
    <x v="1"/>
    <x v="1"/>
    <n v="550663"/>
    <n v="523000"/>
    <x v="1"/>
    <s v="YES"/>
    <d v="2024-10-29T00:00:00"/>
  </r>
  <r>
    <x v="1"/>
    <s v="CT"/>
    <x v="2"/>
    <x v="6"/>
    <x v="1"/>
    <n v="550127"/>
    <n v="395000"/>
    <x v="1"/>
    <s v="YES"/>
    <d v="2024-10-08T00:00:00"/>
  </r>
  <r>
    <x v="1"/>
    <s v="CT"/>
    <x v="1"/>
    <x v="2"/>
    <x v="1"/>
    <n v="550063"/>
    <n v="785000"/>
    <x v="1"/>
    <s v="YES"/>
    <d v="2024-10-04T00:00:00"/>
  </r>
  <r>
    <x v="1"/>
    <s v="CT"/>
    <x v="1"/>
    <x v="1"/>
    <x v="1"/>
    <n v="550068"/>
    <n v="435000"/>
    <x v="1"/>
    <s v="YES"/>
    <d v="2024-10-04T00:00:00"/>
  </r>
  <r>
    <x v="1"/>
    <s v="CT"/>
    <x v="1"/>
    <x v="2"/>
    <x v="1"/>
    <n v="550371"/>
    <n v="841999"/>
    <x v="0"/>
    <s v="YES"/>
    <d v="2024-10-17T00:00:00"/>
  </r>
  <r>
    <x v="1"/>
    <s v="CT"/>
    <x v="1"/>
    <x v="2"/>
    <x v="1"/>
    <n v="550083"/>
    <n v="525000"/>
    <x v="1"/>
    <s v="YES"/>
    <d v="2024-10-07T00:00:00"/>
  </r>
  <r>
    <x v="1"/>
    <s v="CT"/>
    <x v="1"/>
    <x v="4"/>
    <x v="3"/>
    <n v="549973"/>
    <n v="270000"/>
    <x v="1"/>
    <s v="YES"/>
    <d v="2024-10-01T00:00:00"/>
  </r>
  <r>
    <x v="2"/>
    <s v="FA"/>
    <x v="2"/>
    <x v="7"/>
    <x v="1"/>
    <n v="550521"/>
    <n v="310000"/>
    <x v="1"/>
    <s v="YES"/>
    <d v="2024-10-23T00:00:00"/>
  </r>
  <r>
    <x v="2"/>
    <s v="FA"/>
    <x v="2"/>
    <x v="7"/>
    <x v="1"/>
    <n v="550101"/>
    <n v="380000"/>
    <x v="1"/>
    <s v="YES"/>
    <d v="2024-10-07T00:00:00"/>
  </r>
  <r>
    <x v="2"/>
    <s v="FA"/>
    <x v="3"/>
    <x v="8"/>
    <x v="5"/>
    <n v="550692"/>
    <n v="250000"/>
    <x v="1"/>
    <s v="YES"/>
    <d v="2024-10-30T00:00:00"/>
  </r>
  <r>
    <x v="3"/>
    <s v="FC"/>
    <x v="4"/>
    <x v="9"/>
    <x v="5"/>
    <n v="550187"/>
    <n v="1383000"/>
    <x v="1"/>
    <s v="YES"/>
    <d v="2024-10-10T00:00:00"/>
  </r>
  <r>
    <x v="3"/>
    <s v="FC"/>
    <x v="1"/>
    <x v="10"/>
    <x v="1"/>
    <n v="550087"/>
    <n v="610000"/>
    <x v="1"/>
    <s v="YES"/>
    <d v="2024-10-07T00:00:00"/>
  </r>
  <r>
    <x v="3"/>
    <s v="FC"/>
    <x v="1"/>
    <x v="10"/>
    <x v="1"/>
    <n v="550070"/>
    <n v="380000"/>
    <x v="1"/>
    <s v="YES"/>
    <d v="2024-10-04T00:00:00"/>
  </r>
  <r>
    <x v="3"/>
    <s v="FC"/>
    <x v="1"/>
    <x v="10"/>
    <x v="1"/>
    <n v="550323"/>
    <n v="279000"/>
    <x v="1"/>
    <s v="YES"/>
    <d v="2024-10-15T00:00:00"/>
  </r>
  <r>
    <x v="3"/>
    <s v="FC"/>
    <x v="5"/>
    <x v="11"/>
    <x v="1"/>
    <n v="550106"/>
    <n v="230000"/>
    <x v="1"/>
    <s v="YES"/>
    <d v="2024-10-07T00:00:00"/>
  </r>
  <r>
    <x v="3"/>
    <s v="FC"/>
    <x v="4"/>
    <x v="9"/>
    <x v="1"/>
    <n v="550245"/>
    <n v="360000"/>
    <x v="1"/>
    <s v="YES"/>
    <d v="2024-10-11T00:00:00"/>
  </r>
  <r>
    <x v="3"/>
    <s v="FC"/>
    <x v="6"/>
    <x v="12"/>
    <x v="1"/>
    <n v="550253"/>
    <n v="689000"/>
    <x v="1"/>
    <s v="YES"/>
    <d v="2024-10-11T00:00:00"/>
  </r>
  <r>
    <x v="3"/>
    <s v="FC"/>
    <x v="7"/>
    <x v="13"/>
    <x v="1"/>
    <n v="550490"/>
    <n v="374900"/>
    <x v="1"/>
    <s v="YES"/>
    <d v="2024-10-22T00:00:00"/>
  </r>
  <r>
    <x v="3"/>
    <s v="FC"/>
    <x v="6"/>
    <x v="14"/>
    <x v="2"/>
    <n v="550653"/>
    <n v="543395"/>
    <x v="0"/>
    <s v="YES"/>
    <d v="2024-10-29T00:00:00"/>
  </r>
  <r>
    <x v="3"/>
    <s v="FC"/>
    <x v="1"/>
    <x v="10"/>
    <x v="1"/>
    <n v="550719"/>
    <n v="479900"/>
    <x v="1"/>
    <s v="YES"/>
    <d v="2024-10-31T00:00:00"/>
  </r>
  <r>
    <x v="3"/>
    <s v="FC"/>
    <x v="5"/>
    <x v="11"/>
    <x v="1"/>
    <n v="550711"/>
    <n v="559000"/>
    <x v="1"/>
    <s v="YES"/>
    <d v="2024-10-31T00:00:00"/>
  </r>
  <r>
    <x v="3"/>
    <s v="FC"/>
    <x v="1"/>
    <x v="10"/>
    <x v="1"/>
    <n v="549992"/>
    <n v="491500"/>
    <x v="1"/>
    <s v="YES"/>
    <d v="2024-10-01T00:00:00"/>
  </r>
  <r>
    <x v="3"/>
    <s v="FC"/>
    <x v="6"/>
    <x v="15"/>
    <x v="1"/>
    <n v="550685"/>
    <n v="540000"/>
    <x v="1"/>
    <s v="YES"/>
    <d v="2024-10-30T00:00:00"/>
  </r>
  <r>
    <x v="3"/>
    <s v="FC"/>
    <x v="6"/>
    <x v="12"/>
    <x v="1"/>
    <n v="550513"/>
    <n v="805000"/>
    <x v="1"/>
    <s v="YES"/>
    <d v="2024-10-23T00:00:00"/>
  </r>
  <r>
    <x v="3"/>
    <s v="FC"/>
    <x v="5"/>
    <x v="11"/>
    <x v="5"/>
    <n v="550499"/>
    <n v="3500000"/>
    <x v="1"/>
    <s v="YES"/>
    <d v="2024-10-22T00:00:00"/>
  </r>
  <r>
    <x v="3"/>
    <s v="FC"/>
    <x v="6"/>
    <x v="12"/>
    <x v="1"/>
    <n v="550026"/>
    <n v="530000"/>
    <x v="1"/>
    <s v="YES"/>
    <d v="2024-10-02T00:00:00"/>
  </r>
  <r>
    <x v="3"/>
    <s v="FC"/>
    <x v="7"/>
    <x v="13"/>
    <x v="2"/>
    <n v="550493"/>
    <n v="364999"/>
    <x v="1"/>
    <s v="YES"/>
    <d v="2024-10-22T00:00:00"/>
  </r>
  <r>
    <x v="3"/>
    <s v="FC"/>
    <x v="1"/>
    <x v="10"/>
    <x v="1"/>
    <n v="550383"/>
    <n v="299900"/>
    <x v="1"/>
    <s v="YES"/>
    <d v="2024-10-17T00:00:00"/>
  </r>
  <r>
    <x v="3"/>
    <s v="FC"/>
    <x v="6"/>
    <x v="14"/>
    <x v="1"/>
    <n v="550579"/>
    <n v="2750000"/>
    <x v="1"/>
    <s v="YES"/>
    <d v="2024-10-24T00:00:00"/>
  </r>
  <r>
    <x v="3"/>
    <s v="FC"/>
    <x v="6"/>
    <x v="16"/>
    <x v="6"/>
    <n v="550426"/>
    <n v="225000"/>
    <x v="1"/>
    <s v="YES"/>
    <d v="2024-10-18T00:00:00"/>
  </r>
  <r>
    <x v="3"/>
    <s v="FC"/>
    <x v="4"/>
    <x v="9"/>
    <x v="6"/>
    <n v="549972"/>
    <n v="472500"/>
    <x v="1"/>
    <s v="YES"/>
    <d v="2024-10-01T00:00:00"/>
  </r>
  <r>
    <x v="3"/>
    <s v="FC"/>
    <x v="6"/>
    <x v="12"/>
    <x v="1"/>
    <n v="550041"/>
    <n v="440000"/>
    <x v="1"/>
    <s v="YES"/>
    <d v="2024-10-03T00:00:00"/>
  </r>
  <r>
    <x v="3"/>
    <s v="FC"/>
    <x v="6"/>
    <x v="16"/>
    <x v="3"/>
    <n v="550425"/>
    <n v="120000"/>
    <x v="1"/>
    <s v="YES"/>
    <d v="2024-10-18T00:00:00"/>
  </r>
  <r>
    <x v="3"/>
    <s v="FC"/>
    <x v="6"/>
    <x v="14"/>
    <x v="1"/>
    <n v="550429"/>
    <n v="635000"/>
    <x v="1"/>
    <s v="YES"/>
    <d v="2024-10-18T00:00:00"/>
  </r>
  <r>
    <x v="3"/>
    <s v="FC"/>
    <x v="1"/>
    <x v="10"/>
    <x v="1"/>
    <n v="550458"/>
    <n v="385000"/>
    <x v="1"/>
    <s v="YES"/>
    <d v="2024-10-21T00:00:00"/>
  </r>
  <r>
    <x v="3"/>
    <s v="FC"/>
    <x v="1"/>
    <x v="10"/>
    <x v="1"/>
    <n v="550421"/>
    <n v="642000"/>
    <x v="1"/>
    <s v="YES"/>
    <d v="2024-10-18T00:00:00"/>
  </r>
  <r>
    <x v="4"/>
    <s v="LT"/>
    <x v="8"/>
    <x v="17"/>
    <x v="1"/>
    <n v="550140"/>
    <n v="399000"/>
    <x v="1"/>
    <s v="YES"/>
    <d v="2024-10-09T00:00:00"/>
  </r>
  <r>
    <x v="5"/>
    <s v="SIG"/>
    <x v="1"/>
    <x v="18"/>
    <x v="1"/>
    <n v="550184"/>
    <n v="405000"/>
    <x v="1"/>
    <s v="YES"/>
    <d v="2024-10-10T00:00:00"/>
  </r>
  <r>
    <x v="5"/>
    <s v="SIG"/>
    <x v="9"/>
    <x v="19"/>
    <x v="1"/>
    <n v="550332"/>
    <n v="270000"/>
    <x v="1"/>
    <s v="YES"/>
    <d v="2024-10-15T00:00:00"/>
  </r>
  <r>
    <x v="6"/>
    <s v="ST"/>
    <x v="8"/>
    <x v="20"/>
    <x v="1"/>
    <n v="550477"/>
    <n v="515000"/>
    <x v="1"/>
    <s v="YES"/>
    <d v="2024-10-22T00:00:00"/>
  </r>
  <r>
    <x v="6"/>
    <s v="ST"/>
    <x v="2"/>
    <x v="21"/>
    <x v="2"/>
    <n v="550644"/>
    <n v="298000"/>
    <x v="1"/>
    <s v="YES"/>
    <d v="2024-10-28T00:00:00"/>
  </r>
  <r>
    <x v="6"/>
    <s v="ST"/>
    <x v="5"/>
    <x v="22"/>
    <x v="1"/>
    <n v="550649"/>
    <n v="404900"/>
    <x v="1"/>
    <s v="YES"/>
    <d v="2024-10-29T00:00:00"/>
  </r>
  <r>
    <x v="6"/>
    <s v="ST"/>
    <x v="2"/>
    <x v="23"/>
    <x v="1"/>
    <n v="550658"/>
    <n v="465000"/>
    <x v="1"/>
    <s v="YES"/>
    <d v="2024-10-29T00:00:00"/>
  </r>
  <r>
    <x v="6"/>
    <s v="ST"/>
    <x v="2"/>
    <x v="23"/>
    <x v="3"/>
    <n v="550661"/>
    <n v="329000"/>
    <x v="1"/>
    <s v="YES"/>
    <d v="2024-10-29T00:00:00"/>
  </r>
  <r>
    <x v="7"/>
    <s v="TI"/>
    <x v="1"/>
    <x v="24"/>
    <x v="2"/>
    <n v="550053"/>
    <n v="425000"/>
    <x v="1"/>
    <s v="YES"/>
    <d v="2024-10-04T00:00:00"/>
  </r>
  <r>
    <x v="7"/>
    <s v="TI"/>
    <x v="1"/>
    <x v="24"/>
    <x v="1"/>
    <n v="550003"/>
    <n v="414000"/>
    <x v="1"/>
    <s v="YES"/>
    <d v="2024-10-02T00:00:00"/>
  </r>
  <r>
    <x v="7"/>
    <s v="TI"/>
    <x v="1"/>
    <x v="24"/>
    <x v="1"/>
    <n v="550011"/>
    <n v="575000"/>
    <x v="1"/>
    <s v="YES"/>
    <d v="2024-10-02T00:00:00"/>
  </r>
  <r>
    <x v="7"/>
    <s v="TI"/>
    <x v="5"/>
    <x v="25"/>
    <x v="1"/>
    <n v="550020"/>
    <n v="545000"/>
    <x v="1"/>
    <s v="YES"/>
    <d v="2024-10-02T00:00:00"/>
  </r>
  <r>
    <x v="7"/>
    <s v="TI"/>
    <x v="2"/>
    <x v="26"/>
    <x v="1"/>
    <n v="550058"/>
    <n v="511142"/>
    <x v="0"/>
    <s v="YES"/>
    <d v="2024-10-04T00:00:00"/>
  </r>
  <r>
    <x v="7"/>
    <s v="TI"/>
    <x v="2"/>
    <x v="26"/>
    <x v="1"/>
    <n v="550236"/>
    <n v="585106"/>
    <x v="0"/>
    <s v="YES"/>
    <d v="2024-10-11T00:00:00"/>
  </r>
  <r>
    <x v="7"/>
    <s v="TI"/>
    <x v="1"/>
    <x v="24"/>
    <x v="1"/>
    <n v="550316"/>
    <n v="641500"/>
    <x v="1"/>
    <s v="YES"/>
    <d v="2024-10-15T00:00:00"/>
  </r>
  <r>
    <x v="7"/>
    <s v="TI"/>
    <x v="1"/>
    <x v="24"/>
    <x v="1"/>
    <n v="550416"/>
    <n v="499900"/>
    <x v="1"/>
    <s v="YES"/>
    <d v="2024-10-18T00:00:00"/>
  </r>
  <r>
    <x v="7"/>
    <s v="TI"/>
    <x v="1"/>
    <x v="24"/>
    <x v="1"/>
    <n v="550434"/>
    <n v="325000"/>
    <x v="1"/>
    <s v="YES"/>
    <d v="2024-10-18T00:00:00"/>
  </r>
  <r>
    <x v="7"/>
    <s v="TI"/>
    <x v="2"/>
    <x v="26"/>
    <x v="1"/>
    <n v="550461"/>
    <n v="535614"/>
    <x v="0"/>
    <s v="YES"/>
    <d v="2024-10-21T00:00:00"/>
  </r>
  <r>
    <x v="7"/>
    <s v="TI"/>
    <x v="2"/>
    <x v="26"/>
    <x v="1"/>
    <n v="550565"/>
    <n v="542849"/>
    <x v="0"/>
    <s v="YES"/>
    <d v="2024-10-24T00:00:00"/>
  </r>
  <r>
    <x v="7"/>
    <s v="TI"/>
    <x v="1"/>
    <x v="24"/>
    <x v="3"/>
    <n v="550674"/>
    <n v="405000"/>
    <x v="1"/>
    <s v="YES"/>
    <d v="2024-10-30T00:00:00"/>
  </r>
  <r>
    <x v="7"/>
    <s v="TI"/>
    <x v="2"/>
    <x v="26"/>
    <x v="1"/>
    <n v="550694"/>
    <n v="230000"/>
    <x v="1"/>
    <s v="YES"/>
    <d v="2024-10-30T00:00:00"/>
  </r>
  <r>
    <x v="7"/>
    <s v="TI"/>
    <x v="1"/>
    <x v="24"/>
    <x v="5"/>
    <n v="550616"/>
    <n v="525000"/>
    <x v="1"/>
    <s v="YES"/>
    <d v="2024-10-28T00:00:00"/>
  </r>
  <r>
    <x v="7"/>
    <s v="TI"/>
    <x v="1"/>
    <x v="24"/>
    <x v="1"/>
    <n v="550387"/>
    <n v="840000"/>
    <x v="1"/>
    <s v="YES"/>
    <d v="2024-10-17T00:00:00"/>
  </r>
  <r>
    <x v="8"/>
    <s v="TT"/>
    <x v="10"/>
    <x v="27"/>
    <x v="1"/>
    <n v="550516"/>
    <n v="525000"/>
    <x v="1"/>
    <s v="YES"/>
    <d v="2024-10-23T00:00:00"/>
  </r>
  <r>
    <x v="9"/>
    <s v="TTE"/>
    <x v="8"/>
    <x v="28"/>
    <x v="1"/>
    <n v="550642"/>
    <n v="460000"/>
    <x v="1"/>
    <s v="YES"/>
    <d v="2024-10-28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">
  <r>
    <x v="0"/>
    <s v="CT"/>
    <x v="0"/>
    <s v="002-627-10"/>
    <n v="550302"/>
    <n v="247200"/>
    <d v="2024-10-15T00:00:00"/>
    <x v="0"/>
  </r>
  <r>
    <x v="0"/>
    <s v="CT"/>
    <x v="1"/>
    <s v="009-721-27"/>
    <n v="550118"/>
    <n v="324022"/>
    <d v="2024-10-08T00:00:00"/>
    <x v="1"/>
  </r>
  <r>
    <x v="0"/>
    <s v="CT"/>
    <x v="0"/>
    <s v="010-414-12"/>
    <n v="550193"/>
    <n v="954000"/>
    <d v="2024-10-10T00:00:00"/>
    <x v="2"/>
  </r>
  <r>
    <x v="0"/>
    <s v="CT"/>
    <x v="0"/>
    <s v="001-102-04"/>
    <n v="550610"/>
    <n v="125000"/>
    <d v="2024-10-28T00:00:00"/>
    <x v="3"/>
  </r>
  <r>
    <x v="1"/>
    <s v="FA"/>
    <x v="1"/>
    <s v="010-432-11"/>
    <n v="550138"/>
    <n v="274725"/>
    <d v="2024-10-09T00:00:00"/>
    <x v="4"/>
  </r>
  <r>
    <x v="1"/>
    <s v="FA"/>
    <x v="0"/>
    <s v="008-471-06"/>
    <n v="550364"/>
    <n v="168842"/>
    <d v="2024-10-16T00:00:00"/>
    <x v="1"/>
  </r>
  <r>
    <x v="1"/>
    <s v="FA"/>
    <x v="0"/>
    <s v="010-574-13"/>
    <n v="550641"/>
    <n v="421000"/>
    <d v="2024-10-28T00:00:00"/>
    <x v="5"/>
  </r>
  <r>
    <x v="1"/>
    <s v="FA"/>
    <x v="2"/>
    <s v="002-368-26"/>
    <n v="550693"/>
    <n v="266000"/>
    <d v="2024-10-30T00:00:00"/>
    <x v="6"/>
  </r>
  <r>
    <x v="2"/>
    <s v="FC"/>
    <x v="0"/>
    <s v="010-735-01"/>
    <n v="550707"/>
    <n v="450000"/>
    <d v="2024-10-31T00:00:00"/>
    <x v="7"/>
  </r>
  <r>
    <x v="2"/>
    <s v="FC"/>
    <x v="3"/>
    <s v="008-161-77"/>
    <n v="550465"/>
    <n v="2500000"/>
    <d v="2024-10-22T00:00:00"/>
    <x v="8"/>
  </r>
  <r>
    <x v="2"/>
    <s v="FC"/>
    <x v="4"/>
    <s v="005-051-19"/>
    <n v="550286"/>
    <n v="2500000"/>
    <d v="2024-10-14T00:00:00"/>
    <x v="2"/>
  </r>
  <r>
    <x v="2"/>
    <s v="FC"/>
    <x v="4"/>
    <s v="005-051-17"/>
    <n v="550288"/>
    <n v="2500000"/>
    <d v="2024-10-14T00:00:00"/>
    <x v="2"/>
  </r>
  <r>
    <x v="2"/>
    <s v="FC"/>
    <x v="0"/>
    <s v="010-736-09"/>
    <n v="550231"/>
    <n v="447000"/>
    <d v="2024-10-11T00:00:00"/>
    <x v="9"/>
  </r>
  <r>
    <x v="2"/>
    <s v="FC"/>
    <x v="4"/>
    <s v="005-051-18"/>
    <n v="550278"/>
    <n v="2500000"/>
    <d v="2024-10-14T00:00:00"/>
    <x v="2"/>
  </r>
  <r>
    <x v="2"/>
    <s v="FC"/>
    <x v="2"/>
    <s v="008-302-35"/>
    <n v="550593"/>
    <n v="5809750"/>
    <d v="2024-10-24T00:00:00"/>
    <x v="10"/>
  </r>
  <r>
    <x v="2"/>
    <s v="FC"/>
    <x v="4"/>
    <s v="005-051-20"/>
    <n v="550282"/>
    <n v="2500000"/>
    <d v="2024-10-14T00:00:00"/>
    <x v="2"/>
  </r>
  <r>
    <x v="2"/>
    <s v="FC"/>
    <x v="1"/>
    <s v="010-311-38"/>
    <n v="550067"/>
    <n v="321255"/>
    <d v="2024-10-04T00:00:00"/>
    <x v="1"/>
  </r>
  <r>
    <x v="2"/>
    <s v="FC"/>
    <x v="0"/>
    <s v="003-042-14"/>
    <n v="549998"/>
    <n v="518300"/>
    <d v="2024-10-02T00:00:00"/>
    <x v="11"/>
  </r>
  <r>
    <x v="2"/>
    <s v="FC"/>
    <x v="5"/>
    <s v="008-681-33"/>
    <n v="549980"/>
    <n v="1353000"/>
    <d v="2024-10-01T00:00:00"/>
    <x v="12"/>
  </r>
  <r>
    <x v="2"/>
    <s v="FC"/>
    <x v="0"/>
    <s v="007-311-05"/>
    <n v="550624"/>
    <n v="560000"/>
    <d v="2024-10-28T00:00:00"/>
    <x v="13"/>
  </r>
  <r>
    <x v="2"/>
    <s v="FC"/>
    <x v="0"/>
    <s v="010-474-11"/>
    <n v="550446"/>
    <n v="330222"/>
    <d v="2024-10-21T00:00:00"/>
    <x v="3"/>
  </r>
  <r>
    <x v="2"/>
    <s v="FC"/>
    <x v="0"/>
    <s v="009-543-02"/>
    <n v="550328"/>
    <n v="382500"/>
    <d v="2024-10-15T00:00:00"/>
    <x v="14"/>
  </r>
  <r>
    <x v="3"/>
    <s v="LT"/>
    <x v="1"/>
    <s v="003-311-75"/>
    <n v="550508"/>
    <n v="612000"/>
    <d v="2024-10-23T00:00:00"/>
    <x v="15"/>
  </r>
  <r>
    <x v="4"/>
    <s v="ST"/>
    <x v="1"/>
    <s v="008-106-01"/>
    <n v="550330"/>
    <n v="391737"/>
    <d v="2024-10-15T00:00:00"/>
    <x v="16"/>
  </r>
  <r>
    <x v="4"/>
    <s v="ST"/>
    <x v="0"/>
    <s v="010-554-14"/>
    <n v="550710"/>
    <n v="375000"/>
    <d v="2024-10-31T00:00:00"/>
    <x v="1"/>
  </r>
  <r>
    <x v="4"/>
    <s v="ST"/>
    <x v="0"/>
    <s v="008-321-09"/>
    <n v="550614"/>
    <n v="300000"/>
    <d v="2024-10-28T00:00:00"/>
    <x v="11"/>
  </r>
  <r>
    <x v="5"/>
    <s v="TI"/>
    <x v="6"/>
    <s v="008-671-27"/>
    <n v="550306"/>
    <n v="268416"/>
    <d v="2024-10-15T00:00:00"/>
    <x v="7"/>
  </r>
  <r>
    <x v="5"/>
    <s v="TI"/>
    <x v="0"/>
    <s v="002-631-03"/>
    <n v="550239"/>
    <n v="372000"/>
    <d v="2024-10-11T00:00:00"/>
    <x v="17"/>
  </r>
  <r>
    <x v="5"/>
    <s v="TI"/>
    <x v="2"/>
    <s v="007-461-35"/>
    <n v="549976"/>
    <n v="3681000"/>
    <d v="2024-10-01T00:00:00"/>
    <x v="18"/>
  </r>
  <r>
    <x v="5"/>
    <s v="TI"/>
    <x v="1"/>
    <s v="008-843-05"/>
    <n v="550356"/>
    <n v="832500"/>
    <d v="2024-10-16T00:00:00"/>
    <x v="19"/>
  </r>
  <r>
    <x v="5"/>
    <s v="TI"/>
    <x v="4"/>
    <s v="009-775-25"/>
    <n v="550514"/>
    <n v="70000"/>
    <d v="2024-10-23T00:00:00"/>
    <x v="20"/>
  </r>
  <r>
    <x v="5"/>
    <s v="TI"/>
    <x v="0"/>
    <s v="008-093-06"/>
    <n v="550019"/>
    <n v="125100"/>
    <d v="2024-10-02T00:00:00"/>
    <x v="21"/>
  </r>
  <r>
    <x v="5"/>
    <s v="TI"/>
    <x v="0"/>
    <s v="009-631-14"/>
    <n v="550611"/>
    <n v="131500"/>
    <d v="2024-10-28T00:00:00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6" firstHeaderRow="1" firstDataRow="2" firstDataCol="3" rowPageCount="2" colPageCount="1"/>
  <pivotFields count="10">
    <pivotField name="TITLE COMPANY" axis="axisRow" compact="0" showAll="0">
      <items count="12">
        <item m="1" x="10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showAll="0"/>
    <pivotField axis="axisRow" compact="0" showAll="0">
      <items count="13">
        <item m="1" x="11"/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showAll="0">
      <items count="31"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axis="axisPage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61">
    <i>
      <x v="1"/>
    </i>
    <i r="1">
      <x v="1"/>
    </i>
    <i r="2">
      <x v="1"/>
    </i>
    <i>
      <x v="2"/>
    </i>
    <i r="1">
      <x v="2"/>
    </i>
    <i r="2">
      <x v="2"/>
    </i>
    <i r="2">
      <x v="3"/>
    </i>
    <i r="2">
      <x v="5"/>
    </i>
    <i r="1">
      <x v="3"/>
    </i>
    <i r="2">
      <x v="4"/>
    </i>
    <i r="2">
      <x v="6"/>
    </i>
    <i r="2">
      <x v="7"/>
    </i>
    <i>
      <x v="3"/>
    </i>
    <i r="1">
      <x v="3"/>
    </i>
    <i r="2">
      <x v="8"/>
    </i>
    <i r="1">
      <x v="4"/>
    </i>
    <i r="2">
      <x v="9"/>
    </i>
    <i>
      <x v="4"/>
    </i>
    <i r="1">
      <x v="2"/>
    </i>
    <i r="2">
      <x v="11"/>
    </i>
    <i r="1">
      <x v="5"/>
    </i>
    <i r="2">
      <x v="10"/>
    </i>
    <i r="1">
      <x v="6"/>
    </i>
    <i r="2">
      <x v="12"/>
    </i>
    <i r="1">
      <x v="7"/>
    </i>
    <i r="2">
      <x v="13"/>
    </i>
    <i r="2">
      <x v="15"/>
    </i>
    <i r="2">
      <x v="16"/>
    </i>
    <i r="2">
      <x v="17"/>
    </i>
    <i r="1">
      <x v="8"/>
    </i>
    <i r="2">
      <x v="14"/>
    </i>
    <i>
      <x v="5"/>
    </i>
    <i r="1">
      <x v="9"/>
    </i>
    <i r="2">
      <x v="18"/>
    </i>
    <i>
      <x v="6"/>
    </i>
    <i r="1">
      <x v="2"/>
    </i>
    <i r="2">
      <x v="19"/>
    </i>
    <i r="1">
      <x v="10"/>
    </i>
    <i r="2">
      <x v="20"/>
    </i>
    <i>
      <x v="7"/>
    </i>
    <i r="1">
      <x v="3"/>
    </i>
    <i r="2">
      <x v="22"/>
    </i>
    <i r="2">
      <x v="24"/>
    </i>
    <i r="1">
      <x v="6"/>
    </i>
    <i r="2">
      <x v="23"/>
    </i>
    <i r="1">
      <x v="9"/>
    </i>
    <i r="2">
      <x v="21"/>
    </i>
    <i>
      <x v="8"/>
    </i>
    <i r="1">
      <x v="2"/>
    </i>
    <i r="2">
      <x v="25"/>
    </i>
    <i r="1">
      <x v="3"/>
    </i>
    <i r="2">
      <x v="27"/>
    </i>
    <i r="1">
      <x v="6"/>
    </i>
    <i r="2">
      <x v="26"/>
    </i>
    <i>
      <x v="9"/>
    </i>
    <i r="1">
      <x v="11"/>
    </i>
    <i r="2">
      <x v="28"/>
    </i>
    <i>
      <x v="10"/>
    </i>
    <i r="1">
      <x v="9"/>
    </i>
    <i r="2">
      <x v="2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78" firstHeaderRow="1" firstDataRow="2" firstDataCol="2" rowPageCount="1" colPageCount="1"/>
  <pivotFields count="8">
    <pivotField name="TITLE COMPANY" axis="axisRow" compact="0" showAll="0" insertBlankRow="1">
      <items count="16">
        <item m="1" x="11"/>
        <item m="1" x="10"/>
        <item m="1" x="9"/>
        <item x="1"/>
        <item x="2"/>
        <item m="1" x="14"/>
        <item m="1" x="12"/>
        <item x="5"/>
        <item m="1" x="13"/>
        <item m="1" x="6"/>
        <item m="1" x="8"/>
        <item x="4"/>
        <item m="1" x="7"/>
        <item x="0"/>
        <item x="3"/>
        <item t="default"/>
      </items>
    </pivotField>
    <pivotField compact="0" showAll="0" insertBlankRow="1"/>
    <pivotField axis="axisPage" compact="0" showAll="0" insertBlankRow="1">
      <items count="11">
        <item x="3"/>
        <item x="2"/>
        <item x="0"/>
        <item x="4"/>
        <item x="1"/>
        <item m="1" x="8"/>
        <item m="1" x="9"/>
        <item x="5"/>
        <item x="6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3">
        <item m="1" x="43"/>
        <item x="16"/>
        <item m="1" x="110"/>
        <item m="1" x="31"/>
        <item m="1" x="70"/>
        <item m="1" x="46"/>
        <item m="1" x="74"/>
        <item m="1" x="45"/>
        <item m="1" x="40"/>
        <item m="1" x="63"/>
        <item m="1" x="53"/>
        <item m="1" x="37"/>
        <item m="1" x="51"/>
        <item m="1" x="29"/>
        <item m="1" x="25"/>
        <item m="1" x="106"/>
        <item m="1" x="36"/>
        <item m="1" x="68"/>
        <item m="1" x="62"/>
        <item m="1" x="95"/>
        <item m="1" x="85"/>
        <item m="1" x="38"/>
        <item m="1" x="44"/>
        <item m="1" x="91"/>
        <item m="1" x="47"/>
        <item m="1" x="72"/>
        <item m="1" x="23"/>
        <item m="1" x="49"/>
        <item m="1" x="48"/>
        <item m="1" x="108"/>
        <item m="1" x="97"/>
        <item m="1" x="111"/>
        <item x="20"/>
        <item x="17"/>
        <item m="1" x="24"/>
        <item m="1" x="34"/>
        <item m="1" x="96"/>
        <item m="1" x="101"/>
        <item m="1" x="81"/>
        <item m="1" x="89"/>
        <item m="1" x="32"/>
        <item m="1" x="55"/>
        <item m="1" x="94"/>
        <item m="1" x="26"/>
        <item m="1" x="82"/>
        <item m="1" x="103"/>
        <item m="1" x="60"/>
        <item m="1" x="105"/>
        <item m="1" x="67"/>
        <item m="1" x="109"/>
        <item m="1" x="84"/>
        <item m="1" x="73"/>
        <item m="1" x="50"/>
        <item x="10"/>
        <item m="1" x="54"/>
        <item m="1" x="42"/>
        <item m="1" x="76"/>
        <item m="1" x="88"/>
        <item m="1" x="35"/>
        <item m="1" x="99"/>
        <item m="1" x="80"/>
        <item x="5"/>
        <item x="6"/>
        <item x="0"/>
        <item m="1" x="107"/>
        <item m="1" x="79"/>
        <item m="1" x="86"/>
        <item m="1" x="58"/>
        <item m="1" x="104"/>
        <item m="1" x="39"/>
        <item m="1" x="93"/>
        <item m="1" x="100"/>
        <item m="1" x="57"/>
        <item m="1" x="41"/>
        <item m="1" x="61"/>
        <item m="1" x="33"/>
        <item m="1" x="28"/>
        <item m="1" x="78"/>
        <item m="1" x="98"/>
        <item m="1" x="30"/>
        <item m="1" x="90"/>
        <item m="1" x="71"/>
        <item x="13"/>
        <item m="1" x="77"/>
        <item x="11"/>
        <item m="1" x="83"/>
        <item x="18"/>
        <item m="1" x="69"/>
        <item m="1" x="27"/>
        <item m="1" x="102"/>
        <item m="1" x="87"/>
        <item m="1" x="92"/>
        <item m="1" x="56"/>
        <item m="1" x="52"/>
        <item m="1" x="75"/>
        <item m="1" x="66"/>
        <item m="1" x="64"/>
        <item m="1" x="59"/>
        <item m="1" x="65"/>
        <item m="1" x="22"/>
        <item x="1"/>
        <item x="2"/>
        <item x="3"/>
        <item x="4"/>
        <item x="7"/>
        <item x="8"/>
        <item x="9"/>
        <item x="12"/>
        <item x="14"/>
        <item x="15"/>
        <item x="19"/>
        <item x="21"/>
        <item t="default"/>
      </items>
    </pivotField>
  </pivotFields>
  <rowFields count="2">
    <field x="7"/>
    <field x="0"/>
  </rowFields>
  <rowItems count="74">
    <i>
      <x v="1"/>
    </i>
    <i r="1">
      <x v="11"/>
    </i>
    <i t="blank">
      <x v="1"/>
    </i>
    <i>
      <x v="32"/>
    </i>
    <i r="1">
      <x v="7"/>
    </i>
    <i t="blank">
      <x v="32"/>
    </i>
    <i>
      <x v="33"/>
    </i>
    <i r="1">
      <x v="7"/>
    </i>
    <i t="blank">
      <x v="33"/>
    </i>
    <i>
      <x v="53"/>
    </i>
    <i r="1">
      <x v="4"/>
    </i>
    <i t="blank">
      <x v="53"/>
    </i>
    <i>
      <x v="61"/>
    </i>
    <i r="1">
      <x v="3"/>
    </i>
    <i t="blank">
      <x v="61"/>
    </i>
    <i>
      <x v="62"/>
    </i>
    <i r="1">
      <x v="3"/>
    </i>
    <i t="blank">
      <x v="62"/>
    </i>
    <i>
      <x v="63"/>
    </i>
    <i r="1">
      <x v="13"/>
    </i>
    <i t="blank">
      <x v="63"/>
    </i>
    <i>
      <x v="82"/>
    </i>
    <i r="1">
      <x v="4"/>
    </i>
    <i t="blank">
      <x v="82"/>
    </i>
    <i>
      <x v="84"/>
    </i>
    <i r="1">
      <x v="4"/>
    </i>
    <i r="1">
      <x v="11"/>
    </i>
    <i t="blank">
      <x v="84"/>
    </i>
    <i>
      <x v="86"/>
    </i>
    <i r="1">
      <x v="7"/>
    </i>
    <i t="blank">
      <x v="86"/>
    </i>
    <i>
      <x v="100"/>
    </i>
    <i r="1">
      <x v="3"/>
    </i>
    <i r="1">
      <x v="4"/>
    </i>
    <i r="1">
      <x v="11"/>
    </i>
    <i r="1">
      <x v="13"/>
    </i>
    <i t="blank">
      <x v="100"/>
    </i>
    <i>
      <x v="101"/>
    </i>
    <i r="1">
      <x v="4"/>
    </i>
    <i r="1">
      <x v="13"/>
    </i>
    <i t="blank">
      <x v="101"/>
    </i>
    <i>
      <x v="102"/>
    </i>
    <i r="1">
      <x v="4"/>
    </i>
    <i r="1">
      <x v="13"/>
    </i>
    <i t="blank">
      <x v="102"/>
    </i>
    <i>
      <x v="103"/>
    </i>
    <i r="1">
      <x v="3"/>
    </i>
    <i t="blank">
      <x v="103"/>
    </i>
    <i>
      <x v="104"/>
    </i>
    <i r="1">
      <x v="4"/>
    </i>
    <i r="1">
      <x v="7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14"/>
    </i>
    <i t="blank">
      <x v="109"/>
    </i>
    <i>
      <x v="110"/>
    </i>
    <i r="1">
      <x v="7"/>
    </i>
    <i t="blank">
      <x v="110"/>
    </i>
    <i>
      <x v="111"/>
    </i>
    <i r="1">
      <x v="7"/>
    </i>
    <i t="blank">
      <x v="1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10" totalsRowCount="1" headerRowDxfId="18" totalsRowDxfId="15" headerRowBorderDxfId="17" tableBorderDxfId="16" totalsRowBorderDxfId="14">
  <autoFilter ref="A4:F9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SUM(B5:B9)</totalsRowFormula>
    </tableColumn>
    <tableColumn id="3" name="DOLLARVOL" totalsRowFunction="custom" totalsRowDxfId="3" dataCellStyle="Normal 2">
      <totalsRowFormula>SUM(C5:C9)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Row],[CLOSINGS]]/$B$11</calculatedColumnFormula>
      <totalsRowFormula>SUM(E5:E9)</totalsRowFormula>
    </tableColumn>
    <tableColumn id="6" name="% OF $$$ VOLUME" totalsRowFunction="custom" dataDxfId="12" totalsRowDxfId="0" dataCellStyle="Normal 2">
      <calculatedColumnFormula>Table2[[#This Row],[DOLLARVOL]]/$C$11</calculatedColumnFormula>
      <totalsRowFormula>SUM(F5:F9)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96" totalsRowShown="0" headerRowDxfId="11">
  <autoFilter ref="A1:J9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34" totalsRowShown="0" headerRowDxfId="10">
  <autoFilter ref="A1:H34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29" totalsRowShown="0" headerRowDxfId="9" headerRowBorderDxfId="8" tableBorderDxfId="7" totalsRowBorderDxfId="6">
  <autoFilter ref="A1:E129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6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46</v>
      </c>
    </row>
    <row r="2" spans="1:7">
      <c r="A2" s="2" t="s">
        <v>56</v>
      </c>
    </row>
    <row r="3" spans="1:7">
      <c r="A3" s="2"/>
    </row>
    <row r="4" spans="1:7" ht="13.8" thickBot="1">
      <c r="A4" s="2"/>
    </row>
    <row r="5" spans="1:7" ht="16.2" thickBot="1">
      <c r="A5" s="135" t="s">
        <v>4</v>
      </c>
      <c r="B5" s="136"/>
      <c r="C5" s="136"/>
      <c r="D5" s="136"/>
      <c r="E5" s="136"/>
      <c r="F5" s="136"/>
      <c r="G5" s="137"/>
    </row>
    <row r="6" spans="1:7" ht="26.4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25" t="s">
        <v>49</v>
      </c>
      <c r="G6" s="125" t="s">
        <v>50</v>
      </c>
    </row>
    <row r="7" spans="1:7">
      <c r="A7" s="142" t="s">
        <v>57</v>
      </c>
      <c r="B7" s="143">
        <v>26</v>
      </c>
      <c r="C7" s="144">
        <v>18089094</v>
      </c>
      <c r="D7" s="145">
        <f t="shared" ref="D7:D15" si="0">B7/$B$17</f>
        <v>0.27368421052631581</v>
      </c>
      <c r="E7" s="145">
        <f t="shared" ref="E7:E15" si="1">C7/$C$17</f>
        <v>0.33783328390398704</v>
      </c>
      <c r="F7" s="146">
        <v>1</v>
      </c>
      <c r="G7" s="146">
        <f t="shared" ref="G7:G16" si="2">RANK(C7,$C$7:$C$16)</f>
        <v>1</v>
      </c>
    </row>
    <row r="8" spans="1:7">
      <c r="A8" s="71" t="s">
        <v>62</v>
      </c>
      <c r="B8" s="72">
        <v>26</v>
      </c>
      <c r="C8" s="73">
        <v>13912391</v>
      </c>
      <c r="D8" s="23">
        <f t="shared" si="0"/>
        <v>0.27368421052631581</v>
      </c>
      <c r="E8" s="23">
        <f t="shared" si="1"/>
        <v>0.2598288636504556</v>
      </c>
      <c r="F8" s="77">
        <v>1</v>
      </c>
      <c r="G8" s="109">
        <f t="shared" si="2"/>
        <v>2</v>
      </c>
    </row>
    <row r="9" spans="1:7">
      <c r="A9" s="71" t="s">
        <v>66</v>
      </c>
      <c r="B9" s="72">
        <v>15</v>
      </c>
      <c r="C9" s="73">
        <v>8931944</v>
      </c>
      <c r="D9" s="23">
        <f t="shared" ref="D9" si="3">B9/$B$17</f>
        <v>0.15789473684210525</v>
      </c>
      <c r="E9" s="23">
        <f t="shared" ref="E9" si="4">C9/$C$17</f>
        <v>0.16681365983097404</v>
      </c>
      <c r="F9" s="77">
        <v>2</v>
      </c>
      <c r="G9" s="109">
        <f t="shared" si="2"/>
        <v>3</v>
      </c>
    </row>
    <row r="10" spans="1:7">
      <c r="A10" s="71" t="s">
        <v>74</v>
      </c>
      <c r="B10" s="72">
        <v>15</v>
      </c>
      <c r="C10" s="73">
        <v>7600111</v>
      </c>
      <c r="D10" s="23">
        <f t="shared" si="0"/>
        <v>0.15789473684210525</v>
      </c>
      <c r="E10" s="23">
        <f t="shared" si="1"/>
        <v>0.14194024627020096</v>
      </c>
      <c r="F10" s="77">
        <v>2</v>
      </c>
      <c r="G10" s="109">
        <f t="shared" si="2"/>
        <v>4</v>
      </c>
    </row>
    <row r="11" spans="1:7">
      <c r="A11" s="71" t="s">
        <v>102</v>
      </c>
      <c r="B11" s="72">
        <v>5</v>
      </c>
      <c r="C11" s="73">
        <v>2011900</v>
      </c>
      <c r="D11" s="23">
        <f t="shared" si="0"/>
        <v>5.2631578947368418E-2</v>
      </c>
      <c r="E11" s="23">
        <f t="shared" si="1"/>
        <v>3.7574396146453304E-2</v>
      </c>
      <c r="F11" s="77">
        <v>3</v>
      </c>
      <c r="G11" s="109">
        <f t="shared" si="2"/>
        <v>5</v>
      </c>
    </row>
    <row r="12" spans="1:7">
      <c r="A12" s="88" t="s">
        <v>85</v>
      </c>
      <c r="B12" s="84">
        <v>3</v>
      </c>
      <c r="C12" s="123">
        <v>940000</v>
      </c>
      <c r="D12" s="23">
        <f t="shared" si="0"/>
        <v>3.1578947368421054E-2</v>
      </c>
      <c r="E12" s="23">
        <f t="shared" si="1"/>
        <v>1.7555510898984095E-2</v>
      </c>
      <c r="F12" s="77">
        <v>4</v>
      </c>
      <c r="G12" s="109">
        <f t="shared" si="2"/>
        <v>6</v>
      </c>
    </row>
    <row r="13" spans="1:7">
      <c r="A13" s="88" t="s">
        <v>92</v>
      </c>
      <c r="B13" s="84">
        <v>2</v>
      </c>
      <c r="C13" s="123">
        <v>675000</v>
      </c>
      <c r="D13" s="23">
        <f t="shared" si="0"/>
        <v>2.1052631578947368E-2</v>
      </c>
      <c r="E13" s="23">
        <f t="shared" si="1"/>
        <v>1.2606350911504537E-2</v>
      </c>
      <c r="F13" s="77">
        <v>5</v>
      </c>
      <c r="G13" s="109">
        <f t="shared" si="2"/>
        <v>7</v>
      </c>
    </row>
    <row r="14" spans="1:7">
      <c r="A14" s="71" t="s">
        <v>106</v>
      </c>
      <c r="B14" s="72">
        <v>1</v>
      </c>
      <c r="C14" s="73">
        <v>525000</v>
      </c>
      <c r="D14" s="23">
        <f t="shared" si="0"/>
        <v>1.0526315789473684E-2</v>
      </c>
      <c r="E14" s="23">
        <f t="shared" si="1"/>
        <v>9.804939597836862E-3</v>
      </c>
      <c r="F14" s="77">
        <v>6</v>
      </c>
      <c r="G14" s="109">
        <f t="shared" si="2"/>
        <v>8</v>
      </c>
    </row>
    <row r="15" spans="1:7">
      <c r="A15" s="35" t="s">
        <v>110</v>
      </c>
      <c r="B15" s="124">
        <v>1</v>
      </c>
      <c r="C15" s="122">
        <v>460000</v>
      </c>
      <c r="D15" s="23">
        <f t="shared" si="0"/>
        <v>1.0526315789473684E-2</v>
      </c>
      <c r="E15" s="23">
        <f t="shared" si="1"/>
        <v>8.590994695247536E-3</v>
      </c>
      <c r="F15" s="77">
        <v>6</v>
      </c>
      <c r="G15" s="109">
        <f t="shared" si="2"/>
        <v>9</v>
      </c>
    </row>
    <row r="16" spans="1:7">
      <c r="A16" s="88" t="s">
        <v>89</v>
      </c>
      <c r="B16" s="84">
        <v>1</v>
      </c>
      <c r="C16" s="123">
        <v>399000</v>
      </c>
      <c r="D16" s="23">
        <f>B16/$B$17</f>
        <v>1.0526315789473684E-2</v>
      </c>
      <c r="E16" s="23">
        <f>C16/$C$17</f>
        <v>7.4517540943560157E-3</v>
      </c>
      <c r="F16" s="77">
        <v>6</v>
      </c>
      <c r="G16" s="109">
        <f t="shared" si="2"/>
        <v>10</v>
      </c>
    </row>
    <row r="17" spans="1:7">
      <c r="A17" s="85" t="s">
        <v>23</v>
      </c>
      <c r="B17" s="86">
        <f>SUM(B7:B16)</f>
        <v>95</v>
      </c>
      <c r="C17" s="87">
        <f>SUM(C7:C16)</f>
        <v>53544440</v>
      </c>
      <c r="D17" s="30">
        <f>SUM(D7:D16)</f>
        <v>1</v>
      </c>
      <c r="E17" s="30">
        <f>SUM(E7:E16)</f>
        <v>1</v>
      </c>
      <c r="F17" s="31"/>
      <c r="G17" s="31"/>
    </row>
    <row r="18" spans="1:7" ht="13.8" thickBot="1">
      <c r="A18" s="81"/>
      <c r="B18" s="82"/>
      <c r="C18" s="83"/>
    </row>
    <row r="19" spans="1:7" ht="16.2" thickBot="1">
      <c r="A19" s="138" t="s">
        <v>10</v>
      </c>
      <c r="B19" s="139"/>
      <c r="C19" s="139"/>
      <c r="D19" s="139"/>
      <c r="E19" s="139"/>
      <c r="F19" s="139"/>
      <c r="G19" s="140"/>
    </row>
    <row r="20" spans="1:7">
      <c r="A20" s="3"/>
      <c r="B20" s="45"/>
      <c r="C20" s="40"/>
      <c r="D20" s="4" t="s">
        <v>5</v>
      </c>
      <c r="E20" s="4" t="s">
        <v>5</v>
      </c>
      <c r="F20" s="5" t="s">
        <v>6</v>
      </c>
      <c r="G20" s="5" t="s">
        <v>6</v>
      </c>
    </row>
    <row r="21" spans="1:7">
      <c r="A21" s="6" t="s">
        <v>11</v>
      </c>
      <c r="B21" s="46" t="s">
        <v>8</v>
      </c>
      <c r="C21" s="26" t="s">
        <v>9</v>
      </c>
      <c r="D21" s="8" t="s">
        <v>8</v>
      </c>
      <c r="E21" s="8" t="s">
        <v>9</v>
      </c>
      <c r="F21" s="7" t="s">
        <v>8</v>
      </c>
      <c r="G21" s="7" t="s">
        <v>9</v>
      </c>
    </row>
    <row r="22" spans="1:7">
      <c r="A22" s="142" t="s">
        <v>57</v>
      </c>
      <c r="B22" s="143">
        <v>14</v>
      </c>
      <c r="C22" s="144">
        <v>22672027</v>
      </c>
      <c r="D22" s="147">
        <f t="shared" ref="D22:D27" si="5">B22/$B$28</f>
        <v>0.42424242424242425</v>
      </c>
      <c r="E22" s="147">
        <f t="shared" ref="E22:E27" si="6">C22/$C$28</f>
        <v>0.69520357632016538</v>
      </c>
      <c r="F22" s="148">
        <v>1</v>
      </c>
      <c r="G22" s="148">
        <f t="shared" ref="G22:G27" si="7">RANK(C22,$C$22:$C$27)</f>
        <v>1</v>
      </c>
    </row>
    <row r="23" spans="1:7">
      <c r="A23" s="71" t="s">
        <v>74</v>
      </c>
      <c r="B23" s="72">
        <v>7</v>
      </c>
      <c r="C23" s="73">
        <v>5480516</v>
      </c>
      <c r="D23" s="23">
        <f t="shared" si="5"/>
        <v>0.21212121212121213</v>
      </c>
      <c r="E23" s="23">
        <f t="shared" si="6"/>
        <v>0.16805177248950381</v>
      </c>
      <c r="F23" s="77">
        <v>2</v>
      </c>
      <c r="G23" s="77">
        <f t="shared" si="7"/>
        <v>2</v>
      </c>
    </row>
    <row r="24" spans="1:7">
      <c r="A24" s="71" t="s">
        <v>62</v>
      </c>
      <c r="B24" s="72">
        <v>4</v>
      </c>
      <c r="C24" s="73">
        <v>1650222</v>
      </c>
      <c r="D24" s="23">
        <f t="shared" si="5"/>
        <v>0.12121212121212122</v>
      </c>
      <c r="E24" s="23">
        <f t="shared" si="6"/>
        <v>5.0601573300976393E-2</v>
      </c>
      <c r="F24" s="77">
        <v>3</v>
      </c>
      <c r="G24" s="77">
        <f t="shared" si="7"/>
        <v>3</v>
      </c>
    </row>
    <row r="25" spans="1:7">
      <c r="A25" s="71" t="s">
        <v>85</v>
      </c>
      <c r="B25" s="72">
        <v>4</v>
      </c>
      <c r="C25" s="73">
        <v>1130567</v>
      </c>
      <c r="D25" s="23">
        <f t="shared" si="5"/>
        <v>0.12121212121212122</v>
      </c>
      <c r="E25" s="23">
        <f t="shared" si="6"/>
        <v>3.466713504132473E-2</v>
      </c>
      <c r="F25" s="77">
        <v>3</v>
      </c>
      <c r="G25" s="77">
        <f t="shared" si="7"/>
        <v>4</v>
      </c>
    </row>
    <row r="26" spans="1:7">
      <c r="A26" s="71" t="s">
        <v>102</v>
      </c>
      <c r="B26" s="72">
        <v>3</v>
      </c>
      <c r="C26" s="73">
        <v>1066737</v>
      </c>
      <c r="D26" s="23">
        <f t="shared" si="5"/>
        <v>9.0909090909090912E-2</v>
      </c>
      <c r="E26" s="23">
        <f t="shared" si="6"/>
        <v>3.2709884184287726E-2</v>
      </c>
      <c r="F26" s="77">
        <v>4</v>
      </c>
      <c r="G26" s="77">
        <f t="shared" si="7"/>
        <v>5</v>
      </c>
    </row>
    <row r="27" spans="1:7">
      <c r="A27" s="71" t="s">
        <v>89</v>
      </c>
      <c r="B27" s="72">
        <v>1</v>
      </c>
      <c r="C27" s="73">
        <v>612000</v>
      </c>
      <c r="D27" s="23">
        <f t="shared" si="5"/>
        <v>3.0303030303030304E-2</v>
      </c>
      <c r="E27" s="23">
        <f t="shared" si="6"/>
        <v>1.8766058663741942E-2</v>
      </c>
      <c r="F27" s="77">
        <v>5</v>
      </c>
      <c r="G27" s="77">
        <f t="shared" si="7"/>
        <v>6</v>
      </c>
    </row>
    <row r="28" spans="1:7">
      <c r="A28" s="32" t="s">
        <v>23</v>
      </c>
      <c r="B28" s="47">
        <f>SUM(B22:B27)</f>
        <v>33</v>
      </c>
      <c r="C28" s="33">
        <f>SUM(C22:C27)</f>
        <v>32612069</v>
      </c>
      <c r="D28" s="30">
        <f>SUM(D22:D27)</f>
        <v>1</v>
      </c>
      <c r="E28" s="30">
        <f>SUM(E22:E27)</f>
        <v>1</v>
      </c>
      <c r="F28" s="31"/>
      <c r="G28" s="31"/>
    </row>
    <row r="29" spans="1:7" ht="13.8" thickBot="1"/>
    <row r="30" spans="1:7" ht="16.2" thickBot="1">
      <c r="A30" s="135" t="s">
        <v>12</v>
      </c>
      <c r="B30" s="136"/>
      <c r="C30" s="136"/>
      <c r="D30" s="136"/>
      <c r="E30" s="136"/>
      <c r="F30" s="136"/>
      <c r="G30" s="137"/>
    </row>
    <row r="31" spans="1:7">
      <c r="A31" s="3"/>
      <c r="B31" s="45"/>
      <c r="C31" s="40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6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42" t="s">
        <v>57</v>
      </c>
      <c r="B33" s="143">
        <v>40</v>
      </c>
      <c r="C33" s="144">
        <v>40761121</v>
      </c>
      <c r="D33" s="147">
        <f t="shared" ref="D33:D40" si="8">B33/$B$43</f>
        <v>0.3125</v>
      </c>
      <c r="E33" s="147">
        <f t="shared" ref="E33:E40" si="9">C33/$C$43</f>
        <v>0.47310553170161523</v>
      </c>
      <c r="F33" s="148">
        <v>1</v>
      </c>
      <c r="G33" s="148">
        <f t="shared" ref="G33:G42" si="10">RANK(C33,$C$33:$C$42)</f>
        <v>1</v>
      </c>
    </row>
    <row r="34" spans="1:7">
      <c r="A34" s="71" t="s">
        <v>62</v>
      </c>
      <c r="B34" s="72">
        <v>30</v>
      </c>
      <c r="C34" s="73">
        <v>15562613</v>
      </c>
      <c r="D34" s="23">
        <f t="shared" si="8"/>
        <v>0.234375</v>
      </c>
      <c r="E34" s="23">
        <f t="shared" si="9"/>
        <v>0.18063188934454158</v>
      </c>
      <c r="F34" s="77">
        <v>2</v>
      </c>
      <c r="G34" s="77">
        <f t="shared" si="10"/>
        <v>2</v>
      </c>
    </row>
    <row r="35" spans="1:7">
      <c r="A35" s="71" t="s">
        <v>74</v>
      </c>
      <c r="B35" s="72">
        <v>22</v>
      </c>
      <c r="C35" s="73">
        <v>13080627</v>
      </c>
      <c r="D35" s="23">
        <f t="shared" si="8"/>
        <v>0.171875</v>
      </c>
      <c r="E35" s="23">
        <f t="shared" si="9"/>
        <v>0.15182401366796328</v>
      </c>
      <c r="F35" s="77">
        <v>3</v>
      </c>
      <c r="G35" s="77">
        <f t="shared" si="10"/>
        <v>3</v>
      </c>
    </row>
    <row r="36" spans="1:7">
      <c r="A36" s="71" t="s">
        <v>66</v>
      </c>
      <c r="B36" s="72">
        <v>15</v>
      </c>
      <c r="C36" s="73">
        <v>8931944</v>
      </c>
      <c r="D36" s="23">
        <f t="shared" ref="D36" si="11">B36/$B$43</f>
        <v>0.1171875</v>
      </c>
      <c r="E36" s="23">
        <f t="shared" ref="E36" si="12">C36/$C$43</f>
        <v>0.10367114572852529</v>
      </c>
      <c r="F36" s="77">
        <v>4</v>
      </c>
      <c r="G36" s="77">
        <f t="shared" si="10"/>
        <v>4</v>
      </c>
    </row>
    <row r="37" spans="1:7">
      <c r="A37" s="71" t="s">
        <v>102</v>
      </c>
      <c r="B37" s="72">
        <v>8</v>
      </c>
      <c r="C37" s="73">
        <v>3078637</v>
      </c>
      <c r="D37" s="23">
        <f t="shared" si="8"/>
        <v>6.25E-2</v>
      </c>
      <c r="E37" s="23">
        <f t="shared" si="9"/>
        <v>3.5733075025126654E-2</v>
      </c>
      <c r="F37" s="77">
        <v>5</v>
      </c>
      <c r="G37" s="77">
        <f t="shared" si="10"/>
        <v>5</v>
      </c>
    </row>
    <row r="38" spans="1:7">
      <c r="A38" s="71" t="s">
        <v>85</v>
      </c>
      <c r="B38" s="72">
        <v>7</v>
      </c>
      <c r="C38" s="73">
        <v>2070567</v>
      </c>
      <c r="D38" s="23">
        <f t="shared" si="8"/>
        <v>5.46875E-2</v>
      </c>
      <c r="E38" s="23">
        <f t="shared" si="9"/>
        <v>2.4032624163079774E-2</v>
      </c>
      <c r="F38" s="77">
        <v>6</v>
      </c>
      <c r="G38" s="77">
        <f t="shared" si="10"/>
        <v>6</v>
      </c>
    </row>
    <row r="39" spans="1:7">
      <c r="A39" s="71" t="s">
        <v>89</v>
      </c>
      <c r="B39" s="72">
        <v>2</v>
      </c>
      <c r="C39" s="73">
        <v>1011000</v>
      </c>
      <c r="D39" s="23">
        <f t="shared" si="8"/>
        <v>1.5625E-2</v>
      </c>
      <c r="E39" s="23">
        <f t="shared" si="9"/>
        <v>1.1734458739501621E-2</v>
      </c>
      <c r="F39" s="77">
        <v>7</v>
      </c>
      <c r="G39" s="77">
        <f t="shared" si="10"/>
        <v>7</v>
      </c>
    </row>
    <row r="40" spans="1:7">
      <c r="A40" s="71" t="s">
        <v>92</v>
      </c>
      <c r="B40" s="72">
        <v>2</v>
      </c>
      <c r="C40" s="73">
        <v>675000</v>
      </c>
      <c r="D40" s="23">
        <f t="shared" si="8"/>
        <v>1.5625E-2</v>
      </c>
      <c r="E40" s="23">
        <f t="shared" si="9"/>
        <v>7.834579277115325E-3</v>
      </c>
      <c r="F40" s="77">
        <v>7</v>
      </c>
      <c r="G40" s="77">
        <f t="shared" si="10"/>
        <v>8</v>
      </c>
    </row>
    <row r="41" spans="1:7">
      <c r="A41" s="71" t="s">
        <v>106</v>
      </c>
      <c r="B41" s="72">
        <v>1</v>
      </c>
      <c r="C41" s="73">
        <v>525000</v>
      </c>
      <c r="D41" s="23">
        <f>B41/$B$43</f>
        <v>7.8125E-3</v>
      </c>
      <c r="E41" s="23">
        <f>C41/$C$43</f>
        <v>6.0935616599785865E-3</v>
      </c>
      <c r="F41" s="77">
        <v>8</v>
      </c>
      <c r="G41" s="77">
        <f t="shared" si="10"/>
        <v>9</v>
      </c>
    </row>
    <row r="42" spans="1:7">
      <c r="A42" s="71" t="s">
        <v>110</v>
      </c>
      <c r="B42" s="72">
        <v>1</v>
      </c>
      <c r="C42" s="73">
        <v>460000</v>
      </c>
      <c r="D42" s="23">
        <f t="shared" ref="D42" si="13">B42/$B$43</f>
        <v>7.8125E-3</v>
      </c>
      <c r="E42" s="23">
        <f>C42/$C$43</f>
        <v>5.3391206925526664E-3</v>
      </c>
      <c r="F42" s="77">
        <v>8</v>
      </c>
      <c r="G42" s="77">
        <f t="shared" si="10"/>
        <v>10</v>
      </c>
    </row>
    <row r="43" spans="1:7">
      <c r="A43" s="32" t="s">
        <v>23</v>
      </c>
      <c r="B43" s="48">
        <f>SUM(B33:B42)</f>
        <v>128</v>
      </c>
      <c r="C43" s="38">
        <f>SUM(C33:C42)</f>
        <v>86156509</v>
      </c>
      <c r="D43" s="30">
        <f>SUM(D33:D42)</f>
        <v>1</v>
      </c>
      <c r="E43" s="30">
        <f>SUM(E33:E42)</f>
        <v>1</v>
      </c>
      <c r="F43" s="31"/>
      <c r="G43" s="31"/>
    </row>
    <row r="45" spans="1:7">
      <c r="A45" s="141" t="s">
        <v>24</v>
      </c>
      <c r="B45" s="141"/>
      <c r="C45" s="141"/>
      <c r="D45" s="108" t="s">
        <v>43</v>
      </c>
    </row>
    <row r="46" spans="1:7">
      <c r="A46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9:G19"/>
    <mergeCell ref="A30:G30"/>
    <mergeCell ref="A45:C45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7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47</v>
      </c>
    </row>
    <row r="2" spans="1:7">
      <c r="A2" s="2" t="str">
        <f>'OVERALL STATS'!A2</f>
        <v>Reporting Period: OCTOBER, 2024</v>
      </c>
    </row>
    <row r="3" spans="1:7" ht="13.8" thickBot="1"/>
    <row r="4" spans="1:7" ht="16.2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6"/>
      <c r="C5" s="98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9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9" t="s">
        <v>57</v>
      </c>
      <c r="B7" s="150">
        <v>25</v>
      </c>
      <c r="C7" s="151">
        <v>17545699</v>
      </c>
      <c r="D7" s="152">
        <f>B7/$B$16</f>
        <v>0.352112676056338</v>
      </c>
      <c r="E7" s="147">
        <f>C7/$C$16</f>
        <v>0.44870724779233068</v>
      </c>
      <c r="F7" s="148">
        <v>1</v>
      </c>
      <c r="G7" s="148">
        <f t="shared" ref="G7:G15" si="0">RANK(C7,$C$7:$C$15)</f>
        <v>1</v>
      </c>
    </row>
    <row r="8" spans="1:7">
      <c r="A8" s="36" t="s">
        <v>62</v>
      </c>
      <c r="B8" s="37">
        <v>22</v>
      </c>
      <c r="C8" s="100">
        <v>11120777</v>
      </c>
      <c r="D8" s="27">
        <f>B8/$B$16</f>
        <v>0.30985915492957744</v>
      </c>
      <c r="E8" s="23">
        <f>C8/$C$16</f>
        <v>0.28439865752753718</v>
      </c>
      <c r="F8" s="77">
        <v>2</v>
      </c>
      <c r="G8" s="77">
        <f t="shared" si="0"/>
        <v>2</v>
      </c>
    </row>
    <row r="9" spans="1:7">
      <c r="A9" s="36" t="s">
        <v>74</v>
      </c>
      <c r="B9" s="37">
        <v>11</v>
      </c>
      <c r="C9" s="100">
        <v>5425400</v>
      </c>
      <c r="D9" s="27">
        <f t="shared" ref="D9" si="1">B9/$B$16</f>
        <v>0.15492957746478872</v>
      </c>
      <c r="E9" s="23">
        <f t="shared" ref="E9" si="2">C9/$C$16</f>
        <v>0.13874718255297272</v>
      </c>
      <c r="F9" s="77">
        <v>3</v>
      </c>
      <c r="G9" s="77">
        <f t="shared" si="0"/>
        <v>3</v>
      </c>
    </row>
    <row r="10" spans="1:7">
      <c r="A10" s="36" t="s">
        <v>102</v>
      </c>
      <c r="B10" s="37">
        <v>5</v>
      </c>
      <c r="C10" s="100">
        <v>2011900</v>
      </c>
      <c r="D10" s="27">
        <f t="shared" ref="D10:D15" si="3">B10/$B$16</f>
        <v>7.0422535211267609E-2</v>
      </c>
      <c r="E10" s="23">
        <f t="shared" ref="E10:E15" si="4">C10/$C$16</f>
        <v>5.1451590035449149E-2</v>
      </c>
      <c r="F10" s="77">
        <v>4</v>
      </c>
      <c r="G10" s="77">
        <f t="shared" si="0"/>
        <v>4</v>
      </c>
    </row>
    <row r="11" spans="1:7">
      <c r="A11" s="36" t="s">
        <v>85</v>
      </c>
      <c r="B11" s="37">
        <v>3</v>
      </c>
      <c r="C11" s="100">
        <v>940000</v>
      </c>
      <c r="D11" s="27">
        <f t="shared" si="3"/>
        <v>4.2253521126760563E-2</v>
      </c>
      <c r="E11" s="23">
        <f t="shared" si="4"/>
        <v>2.4039213993400366E-2</v>
      </c>
      <c r="F11" s="77">
        <v>5</v>
      </c>
      <c r="G11" s="77">
        <f t="shared" si="0"/>
        <v>5</v>
      </c>
    </row>
    <row r="12" spans="1:7">
      <c r="A12" s="36" t="s">
        <v>92</v>
      </c>
      <c r="B12" s="37">
        <v>2</v>
      </c>
      <c r="C12" s="100">
        <v>675000</v>
      </c>
      <c r="D12" s="27">
        <f t="shared" si="3"/>
        <v>2.8169014084507043E-2</v>
      </c>
      <c r="E12" s="23">
        <f t="shared" si="4"/>
        <v>1.7262201537814093E-2</v>
      </c>
      <c r="F12" s="77">
        <v>6</v>
      </c>
      <c r="G12" s="77">
        <f t="shared" si="0"/>
        <v>6</v>
      </c>
    </row>
    <row r="13" spans="1:7">
      <c r="A13" s="36" t="s">
        <v>106</v>
      </c>
      <c r="B13" s="37">
        <v>1</v>
      </c>
      <c r="C13" s="100">
        <v>525000</v>
      </c>
      <c r="D13" s="27">
        <f t="shared" si="3"/>
        <v>1.4084507042253521E-2</v>
      </c>
      <c r="E13" s="23">
        <f t="shared" si="4"/>
        <v>1.3426156751633183E-2</v>
      </c>
      <c r="F13" s="77">
        <v>7</v>
      </c>
      <c r="G13" s="77">
        <f t="shared" si="0"/>
        <v>7</v>
      </c>
    </row>
    <row r="14" spans="1:7">
      <c r="A14" s="36" t="s">
        <v>110</v>
      </c>
      <c r="B14" s="37">
        <v>1</v>
      </c>
      <c r="C14" s="100">
        <v>460000</v>
      </c>
      <c r="D14" s="27">
        <f t="shared" si="3"/>
        <v>1.4084507042253521E-2</v>
      </c>
      <c r="E14" s="23">
        <f t="shared" si="4"/>
        <v>1.1763870677621456E-2</v>
      </c>
      <c r="F14" s="77">
        <v>7</v>
      </c>
      <c r="G14" s="77">
        <f t="shared" si="0"/>
        <v>8</v>
      </c>
    </row>
    <row r="15" spans="1:7">
      <c r="A15" s="36" t="s">
        <v>89</v>
      </c>
      <c r="B15" s="37">
        <v>1</v>
      </c>
      <c r="C15" s="100">
        <v>399000</v>
      </c>
      <c r="D15" s="27">
        <f t="shared" si="3"/>
        <v>1.4084507042253521E-2</v>
      </c>
      <c r="E15" s="23">
        <f t="shared" si="4"/>
        <v>1.020387913124122E-2</v>
      </c>
      <c r="F15" s="77">
        <v>7</v>
      </c>
      <c r="G15" s="77">
        <f t="shared" si="0"/>
        <v>9</v>
      </c>
    </row>
    <row r="16" spans="1:7">
      <c r="A16" s="28" t="s">
        <v>23</v>
      </c>
      <c r="B16" s="29">
        <f>SUM(B7:B15)</f>
        <v>71</v>
      </c>
      <c r="C16" s="101">
        <f>SUM(C7:C15)</f>
        <v>39102776</v>
      </c>
      <c r="D16" s="30">
        <f>SUM(D7:D15)</f>
        <v>1</v>
      </c>
      <c r="E16" s="30">
        <f>SUM(E7:E15)</f>
        <v>1</v>
      </c>
      <c r="F16" s="31"/>
      <c r="G16" s="31"/>
    </row>
    <row r="17" spans="1:7" ht="13.8" thickBot="1"/>
    <row r="18" spans="1:7" ht="16.2" thickBot="1">
      <c r="A18" s="135" t="s">
        <v>14</v>
      </c>
      <c r="B18" s="136"/>
      <c r="C18" s="136"/>
      <c r="D18" s="136"/>
      <c r="E18" s="136"/>
      <c r="F18" s="136"/>
      <c r="G18" s="137"/>
    </row>
    <row r="19" spans="1:7">
      <c r="A19" s="3"/>
      <c r="B19" s="106"/>
      <c r="C19" s="98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99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3" t="s">
        <v>66</v>
      </c>
      <c r="B21" s="150">
        <v>15</v>
      </c>
      <c r="C21" s="151">
        <v>8931944</v>
      </c>
      <c r="D21" s="152">
        <f>B21/$B$25</f>
        <v>0.625</v>
      </c>
      <c r="E21" s="147">
        <f>C21/$C$25</f>
        <v>0.61848440733699384</v>
      </c>
      <c r="F21" s="148">
        <v>1</v>
      </c>
      <c r="G21" s="148">
        <f>RANK(C21,$C$21:$C$24)</f>
        <v>1</v>
      </c>
    </row>
    <row r="22" spans="1:7">
      <c r="A22" s="49" t="s">
        <v>62</v>
      </c>
      <c r="B22" s="50">
        <v>4</v>
      </c>
      <c r="C22" s="102">
        <v>2791614</v>
      </c>
      <c r="D22" s="27">
        <f>B22/$B$25</f>
        <v>0.16666666666666666</v>
      </c>
      <c r="E22" s="23">
        <f>C22/$C$25</f>
        <v>0.19330279391626892</v>
      </c>
      <c r="F22" s="77">
        <v>2</v>
      </c>
      <c r="G22" s="77">
        <f>RANK(C22,$C$21:$C$24)</f>
        <v>2</v>
      </c>
    </row>
    <row r="23" spans="1:7">
      <c r="A23" s="49" t="s">
        <v>74</v>
      </c>
      <c r="B23" s="50">
        <v>4</v>
      </c>
      <c r="C23" s="102">
        <v>2174711</v>
      </c>
      <c r="D23" s="27">
        <f>B23/$B$25</f>
        <v>0.16666666666666666</v>
      </c>
      <c r="E23" s="23">
        <f>C23/$C$25</f>
        <v>0.15058590201239969</v>
      </c>
      <c r="F23" s="77">
        <v>2</v>
      </c>
      <c r="G23" s="77">
        <f>RANK(C23,$C$21:$C$24)</f>
        <v>3</v>
      </c>
    </row>
    <row r="24" spans="1:7">
      <c r="A24" s="49" t="s">
        <v>57</v>
      </c>
      <c r="B24" s="50">
        <v>1</v>
      </c>
      <c r="C24" s="102">
        <v>543395</v>
      </c>
      <c r="D24" s="27">
        <f t="shared" ref="D24" si="5">B24/$B$25</f>
        <v>4.1666666666666664E-2</v>
      </c>
      <c r="E24" s="23">
        <f t="shared" ref="E24" si="6">C24/$C$25</f>
        <v>3.7626896734337542E-2</v>
      </c>
      <c r="F24" s="77">
        <v>3</v>
      </c>
      <c r="G24" s="77">
        <f>RANK(C24,$C$21:$C$24)</f>
        <v>4</v>
      </c>
    </row>
    <row r="25" spans="1:7">
      <c r="A25" s="28" t="s">
        <v>23</v>
      </c>
      <c r="B25" s="29">
        <f>SUM(B21:B24)</f>
        <v>24</v>
      </c>
      <c r="C25" s="101">
        <f>SUM(C21:C24)</f>
        <v>14441664</v>
      </c>
      <c r="D25" s="30">
        <f>SUM(D21:D24)</f>
        <v>0.99999999999999989</v>
      </c>
      <c r="E25" s="30">
        <f>SUM(E21:E24)</f>
        <v>0.99999999999999989</v>
      </c>
      <c r="F25" s="31"/>
      <c r="G25" s="31"/>
    </row>
    <row r="26" spans="1:7" ht="13.8" thickBot="1"/>
    <row r="27" spans="1:7" ht="16.2" thickBot="1">
      <c r="A27" s="135" t="s">
        <v>15</v>
      </c>
      <c r="B27" s="136"/>
      <c r="C27" s="136"/>
      <c r="D27" s="136"/>
      <c r="E27" s="136"/>
      <c r="F27" s="136"/>
      <c r="G27" s="137"/>
    </row>
    <row r="28" spans="1:7">
      <c r="A28" s="3"/>
      <c r="B28" s="106"/>
      <c r="C28" s="98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9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49" t="s">
        <v>57</v>
      </c>
      <c r="B30" s="150">
        <v>23</v>
      </c>
      <c r="C30" s="151">
        <v>12662699</v>
      </c>
      <c r="D30" s="152">
        <f t="shared" ref="D30:D35" si="7">B30/$B$39</f>
        <v>0.34848484848484851</v>
      </c>
      <c r="E30" s="147">
        <f t="shared" ref="E30:E35" si="8">C30/$C$39</f>
        <v>0.38123692298873246</v>
      </c>
      <c r="F30" s="148">
        <v>1</v>
      </c>
      <c r="G30" s="148">
        <f t="shared" ref="G30:G38" si="9">RANK(C30,$C$30:$C$38)</f>
        <v>1</v>
      </c>
    </row>
    <row r="31" spans="1:7">
      <c r="A31" s="36" t="s">
        <v>62</v>
      </c>
      <c r="B31" s="37">
        <v>21</v>
      </c>
      <c r="C31" s="100">
        <v>10890777</v>
      </c>
      <c r="D31" s="27">
        <f t="shared" si="7"/>
        <v>0.31818181818181818</v>
      </c>
      <c r="E31" s="23">
        <f t="shared" si="8"/>
        <v>0.32788952121790615</v>
      </c>
      <c r="F31" s="110">
        <v>2</v>
      </c>
      <c r="G31" s="77">
        <f t="shared" si="9"/>
        <v>2</v>
      </c>
    </row>
    <row r="32" spans="1:7">
      <c r="A32" s="36" t="s">
        <v>74</v>
      </c>
      <c r="B32" s="37">
        <v>10</v>
      </c>
      <c r="C32" s="100">
        <v>4900400</v>
      </c>
      <c r="D32" s="27">
        <f t="shared" si="7"/>
        <v>0.15151515151515152</v>
      </c>
      <c r="E32" s="23">
        <f t="shared" si="8"/>
        <v>0.14753674689842858</v>
      </c>
      <c r="F32" s="110">
        <v>3</v>
      </c>
      <c r="G32" s="77">
        <f t="shared" si="9"/>
        <v>3</v>
      </c>
    </row>
    <row r="33" spans="1:7">
      <c r="A33" s="36" t="s">
        <v>102</v>
      </c>
      <c r="B33" s="37">
        <v>5</v>
      </c>
      <c r="C33" s="100">
        <v>2011900</v>
      </c>
      <c r="D33" s="27">
        <f t="shared" si="7"/>
        <v>7.575757575757576E-2</v>
      </c>
      <c r="E33" s="23">
        <f t="shared" si="8"/>
        <v>6.0572439205972668E-2</v>
      </c>
      <c r="F33" s="77">
        <v>4</v>
      </c>
      <c r="G33" s="77">
        <f t="shared" si="9"/>
        <v>4</v>
      </c>
    </row>
    <row r="34" spans="1:7">
      <c r="A34" s="36" t="s">
        <v>85</v>
      </c>
      <c r="B34" s="37">
        <v>2</v>
      </c>
      <c r="C34" s="100">
        <v>690000</v>
      </c>
      <c r="D34" s="27">
        <f t="shared" si="7"/>
        <v>3.0303030303030304E-2</v>
      </c>
      <c r="E34" s="23">
        <f t="shared" si="8"/>
        <v>2.077388689901145E-2</v>
      </c>
      <c r="F34" s="110">
        <v>5</v>
      </c>
      <c r="G34" s="77">
        <f t="shared" si="9"/>
        <v>5</v>
      </c>
    </row>
    <row r="35" spans="1:7">
      <c r="A35" s="36" t="s">
        <v>92</v>
      </c>
      <c r="B35" s="37">
        <v>2</v>
      </c>
      <c r="C35" s="100">
        <v>675000</v>
      </c>
      <c r="D35" s="27">
        <f t="shared" si="7"/>
        <v>3.0303030303030304E-2</v>
      </c>
      <c r="E35" s="23">
        <f t="shared" si="8"/>
        <v>2.032228066207642E-2</v>
      </c>
      <c r="F35" s="77">
        <v>5</v>
      </c>
      <c r="G35" s="77">
        <f t="shared" si="9"/>
        <v>6</v>
      </c>
    </row>
    <row r="36" spans="1:7">
      <c r="A36" s="36" t="s">
        <v>106</v>
      </c>
      <c r="B36" s="37">
        <v>1</v>
      </c>
      <c r="C36" s="100">
        <v>525000</v>
      </c>
      <c r="D36" s="27">
        <f t="shared" ref="D36:D38" si="10">B36/$B$39</f>
        <v>1.5151515151515152E-2</v>
      </c>
      <c r="E36" s="23">
        <f t="shared" ref="E36:E38" si="11">C36/$C$39</f>
        <v>1.5806218292726104E-2</v>
      </c>
      <c r="F36" s="77">
        <v>6</v>
      </c>
      <c r="G36" s="77">
        <f t="shared" si="9"/>
        <v>7</v>
      </c>
    </row>
    <row r="37" spans="1:7">
      <c r="A37" s="36" t="s">
        <v>110</v>
      </c>
      <c r="B37" s="37">
        <v>1</v>
      </c>
      <c r="C37" s="100">
        <v>460000</v>
      </c>
      <c r="D37" s="27">
        <f t="shared" si="10"/>
        <v>1.5151515151515152E-2</v>
      </c>
      <c r="E37" s="23">
        <f t="shared" si="11"/>
        <v>1.3849257932674301E-2</v>
      </c>
      <c r="F37" s="77">
        <v>6</v>
      </c>
      <c r="G37" s="77">
        <f t="shared" si="9"/>
        <v>8</v>
      </c>
    </row>
    <row r="38" spans="1:7">
      <c r="A38" s="36" t="s">
        <v>89</v>
      </c>
      <c r="B38" s="37">
        <v>1</v>
      </c>
      <c r="C38" s="100">
        <v>399000</v>
      </c>
      <c r="D38" s="27">
        <f t="shared" si="10"/>
        <v>1.5151515151515152E-2</v>
      </c>
      <c r="E38" s="23">
        <f t="shared" si="11"/>
        <v>1.201272590247184E-2</v>
      </c>
      <c r="F38" s="77">
        <v>6</v>
      </c>
      <c r="G38" s="77">
        <f t="shared" si="9"/>
        <v>9</v>
      </c>
    </row>
    <row r="39" spans="1:7">
      <c r="A39" s="28" t="s">
        <v>23</v>
      </c>
      <c r="B39" s="41">
        <f>SUM(B30:B38)</f>
        <v>66</v>
      </c>
      <c r="C39" s="103">
        <f>SUM(C30:C38)</f>
        <v>33214776</v>
      </c>
      <c r="D39" s="30">
        <f>SUM(D30:D38)</f>
        <v>1</v>
      </c>
      <c r="E39" s="30">
        <f>SUM(E30:E38)</f>
        <v>1</v>
      </c>
      <c r="F39" s="31"/>
      <c r="G39" s="31"/>
    </row>
    <row r="40" spans="1:7" ht="13.8" thickBot="1"/>
    <row r="41" spans="1:7" ht="16.2" thickBot="1">
      <c r="A41" s="135" t="s">
        <v>16</v>
      </c>
      <c r="B41" s="136"/>
      <c r="C41" s="136"/>
      <c r="D41" s="136"/>
      <c r="E41" s="136"/>
      <c r="F41" s="136"/>
      <c r="G41" s="137"/>
    </row>
    <row r="42" spans="1:7">
      <c r="A42" s="18"/>
      <c r="B42" s="107"/>
      <c r="C42" s="104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9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54" t="s">
        <v>57</v>
      </c>
      <c r="B44" s="155">
        <v>2</v>
      </c>
      <c r="C44" s="156">
        <v>4883000</v>
      </c>
      <c r="D44" s="147">
        <f>B44/$B$47</f>
        <v>0.5</v>
      </c>
      <c r="E44" s="147">
        <f>C44/$C$47</f>
        <v>0.86302580417108521</v>
      </c>
      <c r="F44" s="148">
        <v>1</v>
      </c>
      <c r="G44" s="148">
        <f>RANK(C44,$C$44:$C$46)</f>
        <v>1</v>
      </c>
    </row>
    <row r="45" spans="1:7">
      <c r="A45" s="95" t="s">
        <v>74</v>
      </c>
      <c r="B45" s="96">
        <v>1</v>
      </c>
      <c r="C45" s="105">
        <v>525000</v>
      </c>
      <c r="D45" s="23">
        <f>B45/$B$47</f>
        <v>0.25</v>
      </c>
      <c r="E45" s="23">
        <f>C45/$C$47</f>
        <v>9.2788971367974551E-2</v>
      </c>
      <c r="F45" s="77">
        <v>2</v>
      </c>
      <c r="G45" s="77">
        <f>RANK(C45,$C$44:$C$46)</f>
        <v>2</v>
      </c>
    </row>
    <row r="46" spans="1:7">
      <c r="A46" s="95" t="s">
        <v>85</v>
      </c>
      <c r="B46" s="96">
        <v>1</v>
      </c>
      <c r="C46" s="105">
        <v>250000</v>
      </c>
      <c r="D46" s="23">
        <f>B46/$B$47</f>
        <v>0.25</v>
      </c>
      <c r="E46" s="23">
        <f>C46/$C$47</f>
        <v>4.418522446094026E-2</v>
      </c>
      <c r="F46" s="77">
        <v>2</v>
      </c>
      <c r="G46" s="77">
        <f>RANK(C46,$C$44:$C$46)</f>
        <v>3</v>
      </c>
    </row>
    <row r="47" spans="1:7">
      <c r="A47" s="28" t="s">
        <v>23</v>
      </c>
      <c r="B47" s="41">
        <f>SUM(B44:B46)</f>
        <v>4</v>
      </c>
      <c r="C47" s="103">
        <f>SUM(C44:C46)</f>
        <v>5658000</v>
      </c>
      <c r="D47" s="30">
        <f>SUM(D44:D46)</f>
        <v>1</v>
      </c>
      <c r="E47" s="30">
        <f>SUM(E44:E46)</f>
        <v>1</v>
      </c>
      <c r="F47" s="31"/>
      <c r="G47" s="31"/>
    </row>
    <row r="48" spans="1:7" ht="13.8" thickBot="1"/>
    <row r="49" spans="1:7" ht="16.2" thickBot="1">
      <c r="A49" s="135" t="s">
        <v>17</v>
      </c>
      <c r="B49" s="136"/>
      <c r="C49" s="136"/>
      <c r="D49" s="136"/>
      <c r="E49" s="136"/>
      <c r="F49" s="136"/>
      <c r="G49" s="137"/>
    </row>
    <row r="50" spans="1:7">
      <c r="A50" s="18"/>
      <c r="B50" s="107"/>
      <c r="C50" s="104"/>
      <c r="D50" s="10" t="s">
        <v>5</v>
      </c>
      <c r="E50" s="10" t="s">
        <v>5</v>
      </c>
      <c r="F50" s="11" t="s">
        <v>6</v>
      </c>
      <c r="G50" s="15" t="s">
        <v>6</v>
      </c>
    </row>
    <row r="51" spans="1:7">
      <c r="A51" s="12" t="s">
        <v>7</v>
      </c>
      <c r="B51" s="12" t="s">
        <v>8</v>
      </c>
      <c r="C51" s="99" t="s">
        <v>9</v>
      </c>
      <c r="D51" s="13" t="s">
        <v>8</v>
      </c>
      <c r="E51" s="13" t="s">
        <v>9</v>
      </c>
      <c r="F51" s="14" t="s">
        <v>8</v>
      </c>
      <c r="G51" s="16" t="s">
        <v>9</v>
      </c>
    </row>
    <row r="52" spans="1:7">
      <c r="A52" s="149" t="s">
        <v>62</v>
      </c>
      <c r="B52" s="150">
        <v>1</v>
      </c>
      <c r="C52" s="151">
        <v>230000</v>
      </c>
      <c r="D52" s="152">
        <f>B52/$B$53</f>
        <v>1</v>
      </c>
      <c r="E52" s="147">
        <f>C52/$C$53</f>
        <v>1</v>
      </c>
      <c r="F52" s="148">
        <v>1</v>
      </c>
      <c r="G52" s="148">
        <f>RANK(C52,$C$52:$C$52)</f>
        <v>1</v>
      </c>
    </row>
    <row r="53" spans="1:7">
      <c r="A53" s="28" t="s">
        <v>23</v>
      </c>
      <c r="B53" s="29">
        <f>SUM(B52:B52)</f>
        <v>1</v>
      </c>
      <c r="C53" s="101">
        <f>SUM(C52:C52)</f>
        <v>230000</v>
      </c>
      <c r="D53" s="30">
        <f>SUM(D52:D52)</f>
        <v>1</v>
      </c>
      <c r="E53" s="30">
        <f>SUM(E52:E52)</f>
        <v>1</v>
      </c>
      <c r="F53" s="31"/>
      <c r="G53" s="31"/>
    </row>
    <row r="56" spans="1:7">
      <c r="A56" s="141" t="s">
        <v>24</v>
      </c>
      <c r="B56" s="141"/>
      <c r="C56" s="141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8:G18"/>
    <mergeCell ref="A27:G27"/>
    <mergeCell ref="A41:G41"/>
    <mergeCell ref="A49:G49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4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48</v>
      </c>
    </row>
    <row r="2" spans="1:7">
      <c r="A2" s="57" t="str">
        <f>'OVERALL STATS'!A2</f>
        <v>Reporting Period: OCTOBER, 2024</v>
      </c>
    </row>
    <row r="3" spans="1:7" ht="13.8" thickBot="1"/>
    <row r="4" spans="1:7" ht="16.2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7" t="s">
        <v>57</v>
      </c>
      <c r="B7" s="158">
        <v>7</v>
      </c>
      <c r="C7" s="159">
        <v>3009277</v>
      </c>
      <c r="D7" s="152">
        <f>B7/$B$13</f>
        <v>0.30434782608695654</v>
      </c>
      <c r="E7" s="160">
        <f>C7/$C$13</f>
        <v>0.336897618636325</v>
      </c>
      <c r="F7" s="148">
        <v>1</v>
      </c>
      <c r="G7" s="148">
        <f t="shared" ref="G7:G12" si="0">RANK(C7,$C$7:$C$12)</f>
        <v>1</v>
      </c>
    </row>
    <row r="8" spans="1:7">
      <c r="A8" s="61" t="s">
        <v>74</v>
      </c>
      <c r="B8" s="54">
        <v>5</v>
      </c>
      <c r="C8" s="55">
        <v>1729516</v>
      </c>
      <c r="D8" s="27">
        <f>B8/$B$13</f>
        <v>0.21739130434782608</v>
      </c>
      <c r="E8" s="67">
        <f>C8/$C$13</f>
        <v>0.19362452236647618</v>
      </c>
      <c r="F8" s="77">
        <v>2</v>
      </c>
      <c r="G8" s="77">
        <f t="shared" si="0"/>
        <v>2</v>
      </c>
    </row>
    <row r="9" spans="1:7">
      <c r="A9" s="61" t="s">
        <v>62</v>
      </c>
      <c r="B9" s="54">
        <v>4</v>
      </c>
      <c r="C9" s="55">
        <v>1650222</v>
      </c>
      <c r="D9" s="27">
        <f t="shared" ref="D9" si="1">B9/$B$13</f>
        <v>0.17391304347826086</v>
      </c>
      <c r="E9" s="67">
        <f t="shared" ref="E9" si="2">C9/$C$13</f>
        <v>0.18474732037671293</v>
      </c>
      <c r="F9" s="77">
        <v>3</v>
      </c>
      <c r="G9" s="77">
        <f t="shared" si="0"/>
        <v>3</v>
      </c>
    </row>
    <row r="10" spans="1:7">
      <c r="A10" s="68" t="s">
        <v>102</v>
      </c>
      <c r="B10" s="69">
        <v>3</v>
      </c>
      <c r="C10" s="70">
        <v>1066737</v>
      </c>
      <c r="D10" s="27">
        <f>B10/$B$13</f>
        <v>0.13043478260869565</v>
      </c>
      <c r="E10" s="67">
        <f>C10/$C$13</f>
        <v>0.11942441822778609</v>
      </c>
      <c r="F10" s="77">
        <v>4</v>
      </c>
      <c r="G10" s="77">
        <f t="shared" si="0"/>
        <v>4</v>
      </c>
    </row>
    <row r="11" spans="1:7">
      <c r="A11" s="61" t="s">
        <v>85</v>
      </c>
      <c r="B11" s="54">
        <v>3</v>
      </c>
      <c r="C11" s="55">
        <v>864567</v>
      </c>
      <c r="D11" s="27">
        <f>B11/$B$13</f>
        <v>0.13043478260869565</v>
      </c>
      <c r="E11" s="67">
        <f>C11/$C$13</f>
        <v>9.6790878158292376E-2</v>
      </c>
      <c r="F11" s="77">
        <v>4</v>
      </c>
      <c r="G11" s="77">
        <f t="shared" si="0"/>
        <v>5</v>
      </c>
    </row>
    <row r="12" spans="1:7">
      <c r="A12" s="61" t="s">
        <v>89</v>
      </c>
      <c r="B12" s="54">
        <v>1</v>
      </c>
      <c r="C12" s="55">
        <v>612000</v>
      </c>
      <c r="D12" s="27">
        <f>B12/$B$13</f>
        <v>4.3478260869565216E-2</v>
      </c>
      <c r="E12" s="67">
        <f>C12/$C$13</f>
        <v>6.8515242234407442E-2</v>
      </c>
      <c r="F12" s="77">
        <v>5</v>
      </c>
      <c r="G12" s="77">
        <f t="shared" si="0"/>
        <v>6</v>
      </c>
    </row>
    <row r="13" spans="1:7">
      <c r="A13" s="60" t="s">
        <v>23</v>
      </c>
      <c r="B13" s="34">
        <f>SUM(B7:B12)</f>
        <v>23</v>
      </c>
      <c r="C13" s="52">
        <f>SUM(C7:C12)</f>
        <v>8932319</v>
      </c>
      <c r="D13" s="30">
        <f>SUM(D7:D12)</f>
        <v>1</v>
      </c>
      <c r="E13" s="30">
        <f>SUM(E7:E12)</f>
        <v>0.99999999999999989</v>
      </c>
      <c r="F13" s="41"/>
      <c r="G13" s="41"/>
    </row>
    <row r="14" spans="1:7" ht="13.8" thickBot="1"/>
    <row r="15" spans="1:7" ht="16.2" thickBot="1">
      <c r="A15" s="135" t="s">
        <v>19</v>
      </c>
      <c r="B15" s="136"/>
      <c r="C15" s="136"/>
      <c r="D15" s="136"/>
      <c r="E15" s="136"/>
      <c r="F15" s="136"/>
      <c r="G15" s="137"/>
    </row>
    <row r="16" spans="1:7">
      <c r="A16" s="58"/>
      <c r="B16" s="66"/>
      <c r="C16" s="40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9" t="s">
        <v>11</v>
      </c>
      <c r="B17" s="19" t="s">
        <v>8</v>
      </c>
      <c r="C17" s="51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61" t="s">
        <v>57</v>
      </c>
      <c r="B18" s="148">
        <v>2</v>
      </c>
      <c r="C18" s="162">
        <v>3853000</v>
      </c>
      <c r="D18" s="152">
        <f>B18/$B$19</f>
        <v>1</v>
      </c>
      <c r="E18" s="160">
        <f>C18/$C$19</f>
        <v>1</v>
      </c>
      <c r="F18" s="148">
        <v>1</v>
      </c>
      <c r="G18" s="148">
        <f>RANK(C18,$C$18:$C$18)</f>
        <v>1</v>
      </c>
    </row>
    <row r="19" spans="1:7">
      <c r="A19" s="60" t="s">
        <v>23</v>
      </c>
      <c r="B19" s="41">
        <f>SUM(B18:B18)</f>
        <v>2</v>
      </c>
      <c r="C19" s="38">
        <f>SUM(C18:C18)</f>
        <v>3853000</v>
      </c>
      <c r="D19" s="30">
        <f>SUM(D18:D18)</f>
        <v>1</v>
      </c>
      <c r="E19" s="30">
        <f>SUM(E18:E18)</f>
        <v>1</v>
      </c>
      <c r="F19" s="41"/>
      <c r="G19" s="41"/>
    </row>
    <row r="20" spans="1:7" ht="13.8" thickBot="1"/>
    <row r="21" spans="1:7" ht="16.2" thickBot="1">
      <c r="A21" s="135" t="s">
        <v>20</v>
      </c>
      <c r="B21" s="136"/>
      <c r="C21" s="136"/>
      <c r="D21" s="136"/>
      <c r="E21" s="136"/>
      <c r="F21" s="136"/>
      <c r="G21" s="137"/>
    </row>
    <row r="22" spans="1:7">
      <c r="A22" s="58"/>
      <c r="B22" s="66"/>
      <c r="C22" s="40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57" t="s">
        <v>57</v>
      </c>
      <c r="B24" s="158">
        <v>4</v>
      </c>
      <c r="C24" s="159">
        <v>10000000</v>
      </c>
      <c r="D24" s="152">
        <f t="shared" ref="D24" si="3">B24/$B$26</f>
        <v>0.8</v>
      </c>
      <c r="E24" s="160">
        <f t="shared" ref="E24" si="4">C24/$C$26</f>
        <v>0.99304865938430986</v>
      </c>
      <c r="F24" s="148">
        <v>1</v>
      </c>
      <c r="G24" s="148">
        <f>RANK(C24,$C$24:$C$25)</f>
        <v>1</v>
      </c>
    </row>
    <row r="25" spans="1:7">
      <c r="A25" s="74" t="s">
        <v>74</v>
      </c>
      <c r="B25" s="75">
        <v>1</v>
      </c>
      <c r="C25" s="76">
        <v>70000</v>
      </c>
      <c r="D25" s="27">
        <f>B25/$B$26</f>
        <v>0.2</v>
      </c>
      <c r="E25" s="67">
        <f>C25/$C$26</f>
        <v>6.9513406156901684E-3</v>
      </c>
      <c r="F25" s="77">
        <v>2</v>
      </c>
      <c r="G25" s="77">
        <f>RANK(C25,$C$24:$C$25)</f>
        <v>2</v>
      </c>
    </row>
    <row r="26" spans="1:7">
      <c r="A26" s="60" t="s">
        <v>23</v>
      </c>
      <c r="B26" s="41">
        <f>SUM(B24:B25)</f>
        <v>5</v>
      </c>
      <c r="C26" s="38">
        <f>SUM(C24:C25)</f>
        <v>10070000</v>
      </c>
      <c r="D26" s="30">
        <f>SUM(D24:D25)</f>
        <v>1</v>
      </c>
      <c r="E26" s="30">
        <f>SUM(E24:E25)</f>
        <v>1</v>
      </c>
      <c r="F26" s="41"/>
      <c r="G26" s="41"/>
    </row>
    <row r="27" spans="1:7" ht="13.8" thickBot="1"/>
    <row r="28" spans="1:7" ht="16.2" thickBot="1">
      <c r="A28" s="135" t="s">
        <v>21</v>
      </c>
      <c r="B28" s="136"/>
      <c r="C28" s="136"/>
      <c r="D28" s="136"/>
      <c r="E28" s="136"/>
      <c r="F28" s="136"/>
      <c r="G28" s="137"/>
    </row>
    <row r="29" spans="1:7">
      <c r="A29" s="58"/>
      <c r="B29" s="66"/>
      <c r="C29" s="40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61" t="s">
        <v>57</v>
      </c>
      <c r="B31" s="148">
        <v>1</v>
      </c>
      <c r="C31" s="162">
        <v>5809750</v>
      </c>
      <c r="D31" s="147">
        <f>B31/$B$34</f>
        <v>0.33333333333333331</v>
      </c>
      <c r="E31" s="160">
        <f>C31/$C$34</f>
        <v>0.59545955364235015</v>
      </c>
      <c r="F31" s="148">
        <v>1</v>
      </c>
      <c r="G31" s="148">
        <f>RANK(C31,$C$31:$C$33)</f>
        <v>1</v>
      </c>
    </row>
    <row r="32" spans="1:7">
      <c r="A32" s="161" t="s">
        <v>74</v>
      </c>
      <c r="B32" s="148">
        <v>1</v>
      </c>
      <c r="C32" s="78">
        <v>3681000</v>
      </c>
      <c r="D32" s="147">
        <f>B32/$B$34</f>
        <v>0.33333333333333331</v>
      </c>
      <c r="E32" s="67">
        <f>C32/$C$34</f>
        <v>0.37727726958259666</v>
      </c>
      <c r="F32" s="148">
        <v>1</v>
      </c>
      <c r="G32" s="77">
        <f>RANK(C32,$C$31:$C$33)</f>
        <v>2</v>
      </c>
    </row>
    <row r="33" spans="1:7">
      <c r="A33" s="161" t="s">
        <v>85</v>
      </c>
      <c r="B33" s="148">
        <v>1</v>
      </c>
      <c r="C33" s="78">
        <v>266000</v>
      </c>
      <c r="D33" s="147">
        <f>B33/$B$34</f>
        <v>0.33333333333333331</v>
      </c>
      <c r="E33" s="67">
        <f>C33/$C$34</f>
        <v>2.7263176775053168E-2</v>
      </c>
      <c r="F33" s="148">
        <v>1</v>
      </c>
      <c r="G33" s="77">
        <f>RANK(C33,$C$31:$C$33)</f>
        <v>3</v>
      </c>
    </row>
    <row r="34" spans="1:7">
      <c r="A34" s="60" t="s">
        <v>23</v>
      </c>
      <c r="B34" s="34">
        <f>SUM(B31:B33)</f>
        <v>3</v>
      </c>
      <c r="C34" s="52">
        <f>SUM(C31:C33)</f>
        <v>9756750</v>
      </c>
      <c r="D34" s="30">
        <f>SUM(D31:D33)</f>
        <v>1</v>
      </c>
      <c r="E34" s="30">
        <f>SUM(E31:E33)</f>
        <v>1</v>
      </c>
      <c r="F34" s="41"/>
      <c r="G34" s="41"/>
    </row>
    <row r="35" spans="1:7" ht="13.8" thickBot="1"/>
    <row r="36" spans="1:7" ht="16.2" thickBot="1">
      <c r="A36" s="135" t="s">
        <v>22</v>
      </c>
      <c r="B36" s="136"/>
      <c r="C36" s="136"/>
      <c r="D36" s="136"/>
      <c r="E36" s="136"/>
      <c r="F36" s="136"/>
      <c r="G36" s="137"/>
    </row>
    <row r="37" spans="1:7">
      <c r="A37" s="58"/>
      <c r="B37" s="66"/>
      <c r="C37" s="40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9" t="s">
        <v>11</v>
      </c>
      <c r="B38" s="19" t="s">
        <v>8</v>
      </c>
      <c r="C38" s="51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 ht="26.4">
      <c r="A39" s="74" t="s">
        <v>195</v>
      </c>
      <c r="B39" s="75"/>
      <c r="C39" s="76"/>
      <c r="D39" s="23"/>
      <c r="E39" s="23"/>
      <c r="F39" s="77"/>
      <c r="G39" s="77"/>
    </row>
    <row r="40" spans="1:7">
      <c r="A40" s="60" t="s">
        <v>23</v>
      </c>
      <c r="B40" s="34">
        <f>SUM(B39:B39)</f>
        <v>0</v>
      </c>
      <c r="C40" s="52">
        <f>SUM(C39:C39)</f>
        <v>0</v>
      </c>
      <c r="D40" s="30"/>
      <c r="E40" s="30"/>
      <c r="F40" s="41"/>
      <c r="G40" s="41"/>
    </row>
    <row r="41" spans="1:7">
      <c r="A41" s="62"/>
      <c r="B41" s="24"/>
      <c r="C41" s="53"/>
      <c r="D41" s="43"/>
      <c r="E41" s="43"/>
      <c r="F41" s="65"/>
      <c r="G41" s="65"/>
    </row>
    <row r="43" spans="1:7">
      <c r="A43" s="141" t="s">
        <v>24</v>
      </c>
      <c r="B43" s="141"/>
      <c r="C43" s="141"/>
    </row>
    <row r="44" spans="1:7">
      <c r="A44" s="63" t="s">
        <v>25</v>
      </c>
    </row>
  </sheetData>
  <sortState ref="A107:C126">
    <sortCondition descending="1" ref="B107"/>
    <sortCondition descending="1" ref="C107"/>
  </sortState>
  <mergeCells count="6">
    <mergeCell ref="A43:C43"/>
    <mergeCell ref="A4:G4"/>
    <mergeCell ref="A15:G15"/>
    <mergeCell ref="A21:G21"/>
    <mergeCell ref="A28:G28"/>
    <mergeCell ref="A36:G36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66"/>
  <sheetViews>
    <sheetView workbookViewId="0"/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9" t="s">
        <v>44</v>
      </c>
      <c r="B1" t="s">
        <v>28</v>
      </c>
    </row>
    <row r="2" spans="1:7">
      <c r="A2" s="79" t="s">
        <v>27</v>
      </c>
      <c r="B2" t="s">
        <v>28</v>
      </c>
    </row>
    <row r="4" spans="1:7">
      <c r="D4" s="79" t="s">
        <v>40</v>
      </c>
    </row>
    <row r="5" spans="1:7">
      <c r="A5" s="79" t="s">
        <v>7</v>
      </c>
      <c r="B5" s="79" t="s">
        <v>26</v>
      </c>
      <c r="C5" s="79" t="s">
        <v>31</v>
      </c>
      <c r="D5" t="s">
        <v>8</v>
      </c>
      <c r="E5" t="s">
        <v>9</v>
      </c>
      <c r="F5" t="s">
        <v>30</v>
      </c>
      <c r="G5" t="s">
        <v>45</v>
      </c>
    </row>
    <row r="6" spans="1:7">
      <c r="A6" t="s">
        <v>66</v>
      </c>
      <c r="D6" s="80">
        <v>15</v>
      </c>
      <c r="E6" s="25">
        <v>8931944</v>
      </c>
      <c r="F6" s="9">
        <v>0.15789473684210525</v>
      </c>
      <c r="G6" s="9">
        <v>0.16681365983097404</v>
      </c>
    </row>
    <row r="7" spans="1:7">
      <c r="B7" t="s">
        <v>68</v>
      </c>
      <c r="D7" s="80">
        <v>15</v>
      </c>
      <c r="E7" s="25">
        <v>8931944</v>
      </c>
      <c r="F7" s="9">
        <v>0.15789473684210525</v>
      </c>
      <c r="G7" s="9">
        <v>0.16681365983097404</v>
      </c>
    </row>
    <row r="8" spans="1:7">
      <c r="C8" t="s">
        <v>69</v>
      </c>
      <c r="D8" s="80">
        <v>15</v>
      </c>
      <c r="E8" s="25">
        <v>8931944</v>
      </c>
      <c r="F8" s="9">
        <v>0.15789473684210525</v>
      </c>
      <c r="G8" s="9">
        <v>0.16681365983097404</v>
      </c>
    </row>
    <row r="9" spans="1:7">
      <c r="A9" t="s">
        <v>62</v>
      </c>
      <c r="D9" s="80">
        <v>26</v>
      </c>
      <c r="E9" s="25">
        <v>13912391</v>
      </c>
      <c r="F9" s="9">
        <v>0.27368421052631581</v>
      </c>
      <c r="G9" s="9">
        <v>0.2598288636504556</v>
      </c>
    </row>
    <row r="10" spans="1:7">
      <c r="B10" t="s">
        <v>64</v>
      </c>
      <c r="D10" s="80">
        <v>21</v>
      </c>
      <c r="E10" s="25">
        <v>12434891</v>
      </c>
      <c r="F10" s="9">
        <v>0.22105263157894736</v>
      </c>
      <c r="G10" s="9">
        <v>0.23223496221082898</v>
      </c>
    </row>
    <row r="11" spans="1:7">
      <c r="C11" t="s">
        <v>84</v>
      </c>
      <c r="D11" s="80">
        <v>7</v>
      </c>
      <c r="E11" s="25">
        <v>3458916</v>
      </c>
      <c r="F11" s="9">
        <v>7.3684210526315783E-2</v>
      </c>
      <c r="G11" s="9">
        <v>6.4598976102840933E-2</v>
      </c>
    </row>
    <row r="12" spans="1:7">
      <c r="C12" t="s">
        <v>73</v>
      </c>
      <c r="D12" s="80">
        <v>10</v>
      </c>
      <c r="E12" s="25">
        <v>7435975</v>
      </c>
      <c r="F12" s="9">
        <v>0.10526315789473684</v>
      </c>
      <c r="G12" s="9">
        <v>0.13887482995433326</v>
      </c>
    </row>
    <row r="13" spans="1:7">
      <c r="C13" t="s">
        <v>65</v>
      </c>
      <c r="D13" s="80">
        <v>4</v>
      </c>
      <c r="E13" s="25">
        <v>1540000</v>
      </c>
      <c r="F13" s="9">
        <v>4.2105263157894736E-2</v>
      </c>
      <c r="G13" s="9">
        <v>2.8761156153654797E-2</v>
      </c>
    </row>
    <row r="14" spans="1:7">
      <c r="B14" t="s">
        <v>81</v>
      </c>
      <c r="D14" s="80">
        <v>5</v>
      </c>
      <c r="E14" s="25">
        <v>1477500</v>
      </c>
      <c r="F14" s="9">
        <v>5.2631578947368418E-2</v>
      </c>
      <c r="G14" s="9">
        <v>2.75939014396266E-2</v>
      </c>
    </row>
    <row r="15" spans="1:7">
      <c r="C15" t="s">
        <v>96</v>
      </c>
      <c r="D15" s="80">
        <v>3</v>
      </c>
      <c r="E15" s="25">
        <v>892500</v>
      </c>
      <c r="F15" s="9">
        <v>3.1578947368421054E-2</v>
      </c>
      <c r="G15" s="9">
        <v>1.6668397316322667E-2</v>
      </c>
    </row>
    <row r="16" spans="1:7">
      <c r="C16" t="s">
        <v>95</v>
      </c>
      <c r="D16" s="80">
        <v>1</v>
      </c>
      <c r="E16" s="25">
        <v>190000</v>
      </c>
      <c r="F16" s="9">
        <v>1.0526315789473684E-2</v>
      </c>
      <c r="G16" s="9">
        <v>3.5484543306457217E-3</v>
      </c>
    </row>
    <row r="17" spans="1:7">
      <c r="C17" t="s">
        <v>88</v>
      </c>
      <c r="D17" s="80">
        <v>1</v>
      </c>
      <c r="E17" s="25">
        <v>395000</v>
      </c>
      <c r="F17" s="9">
        <v>1.0526315789473684E-2</v>
      </c>
      <c r="G17" s="9">
        <v>7.3770497926582109E-3</v>
      </c>
    </row>
    <row r="18" spans="1:7">
      <c r="A18" t="s">
        <v>85</v>
      </c>
      <c r="D18" s="80">
        <v>3</v>
      </c>
      <c r="E18" s="25">
        <v>940000</v>
      </c>
      <c r="F18" s="9">
        <v>3.1578947368421054E-2</v>
      </c>
      <c r="G18" s="9">
        <v>1.7555510898984095E-2</v>
      </c>
    </row>
    <row r="19" spans="1:7">
      <c r="B19" t="s">
        <v>81</v>
      </c>
      <c r="D19" s="80">
        <v>2</v>
      </c>
      <c r="E19" s="25">
        <v>690000</v>
      </c>
      <c r="F19" s="9">
        <v>2.1052631578947368E-2</v>
      </c>
      <c r="G19" s="9">
        <v>1.2886492042871305E-2</v>
      </c>
    </row>
    <row r="20" spans="1:7">
      <c r="C20" t="s">
        <v>86</v>
      </c>
      <c r="D20" s="80">
        <v>2</v>
      </c>
      <c r="E20" s="25">
        <v>690000</v>
      </c>
      <c r="F20" s="9">
        <v>2.1052631578947368E-2</v>
      </c>
      <c r="G20" s="9">
        <v>1.2886492042871305E-2</v>
      </c>
    </row>
    <row r="21" spans="1:7">
      <c r="B21" t="s">
        <v>119</v>
      </c>
      <c r="D21" s="80">
        <v>1</v>
      </c>
      <c r="E21" s="25">
        <v>250000</v>
      </c>
      <c r="F21" s="9">
        <v>1.0526315789473684E-2</v>
      </c>
      <c r="G21" s="9">
        <v>4.6690188561127914E-3</v>
      </c>
    </row>
    <row r="22" spans="1:7">
      <c r="C22" t="s">
        <v>120</v>
      </c>
      <c r="D22" s="80">
        <v>1</v>
      </c>
      <c r="E22" s="25">
        <v>250000</v>
      </c>
      <c r="F22" s="9">
        <v>1.0526315789473684E-2</v>
      </c>
      <c r="G22" s="9">
        <v>4.6690188561127914E-3</v>
      </c>
    </row>
    <row r="23" spans="1:7">
      <c r="A23" t="s">
        <v>57</v>
      </c>
      <c r="D23" s="80">
        <v>26</v>
      </c>
      <c r="E23" s="25">
        <v>18089094</v>
      </c>
      <c r="F23" s="9">
        <v>0.27368421052631581</v>
      </c>
      <c r="G23" s="9">
        <v>0.33783328390398704</v>
      </c>
    </row>
    <row r="24" spans="1:7">
      <c r="B24" t="s">
        <v>64</v>
      </c>
      <c r="D24" s="80">
        <v>8</v>
      </c>
      <c r="E24" s="25">
        <v>3567300</v>
      </c>
      <c r="F24" s="9">
        <v>8.4210526315789472E-2</v>
      </c>
      <c r="G24" s="9">
        <v>6.6623163861644644E-2</v>
      </c>
    </row>
    <row r="25" spans="1:7">
      <c r="C25" t="s">
        <v>72</v>
      </c>
      <c r="D25" s="80">
        <v>8</v>
      </c>
      <c r="E25" s="25">
        <v>3567300</v>
      </c>
      <c r="F25" s="9">
        <v>8.4210526315789472E-2</v>
      </c>
      <c r="G25" s="9">
        <v>6.6623163861644644E-2</v>
      </c>
    </row>
    <row r="26" spans="1:7">
      <c r="B26" t="s">
        <v>59</v>
      </c>
      <c r="D26" s="80">
        <v>3</v>
      </c>
      <c r="E26" s="25">
        <v>2215500</v>
      </c>
      <c r="F26" s="9">
        <v>3.1578947368421054E-2</v>
      </c>
      <c r="G26" s="9">
        <v>4.1376845102871561E-2</v>
      </c>
    </row>
    <row r="27" spans="1:7">
      <c r="C27" t="s">
        <v>60</v>
      </c>
      <c r="D27" s="80">
        <v>3</v>
      </c>
      <c r="E27" s="25">
        <v>2215500</v>
      </c>
      <c r="F27" s="9">
        <v>3.1578947368421054E-2</v>
      </c>
      <c r="G27" s="9">
        <v>4.1376845102871561E-2</v>
      </c>
    </row>
    <row r="28" spans="1:7">
      <c r="B28" t="s">
        <v>76</v>
      </c>
      <c r="D28" s="80">
        <v>3</v>
      </c>
      <c r="E28" s="25">
        <v>4289000</v>
      </c>
      <c r="F28" s="9">
        <v>3.1578947368421054E-2</v>
      </c>
      <c r="G28" s="9">
        <v>8.0101687495471058E-2</v>
      </c>
    </row>
    <row r="29" spans="1:7">
      <c r="C29" t="s">
        <v>87</v>
      </c>
      <c r="D29" s="80">
        <v>3</v>
      </c>
      <c r="E29" s="25">
        <v>4289000</v>
      </c>
      <c r="F29" s="9">
        <v>3.1578947368421054E-2</v>
      </c>
      <c r="G29" s="9">
        <v>8.0101687495471058E-2</v>
      </c>
    </row>
    <row r="30" spans="1:7">
      <c r="B30" t="s">
        <v>78</v>
      </c>
      <c r="D30" s="80">
        <v>10</v>
      </c>
      <c r="E30" s="25">
        <v>7277395</v>
      </c>
      <c r="F30" s="9">
        <v>0.10526315789473684</v>
      </c>
      <c r="G30" s="9">
        <v>0.13591317791352381</v>
      </c>
    </row>
    <row r="31" spans="1:7">
      <c r="C31" t="s">
        <v>79</v>
      </c>
      <c r="D31" s="80">
        <v>4</v>
      </c>
      <c r="E31" s="25">
        <v>2464000</v>
      </c>
      <c r="F31" s="9">
        <v>4.2105263157894736E-2</v>
      </c>
      <c r="G31" s="9">
        <v>4.6017849845847676E-2</v>
      </c>
    </row>
    <row r="32" spans="1:7">
      <c r="C32" t="s">
        <v>101</v>
      </c>
      <c r="D32" s="80">
        <v>3</v>
      </c>
      <c r="E32" s="25">
        <v>3928395</v>
      </c>
      <c r="F32" s="9">
        <v>3.1578947368421054E-2</v>
      </c>
      <c r="G32" s="9">
        <v>7.3367001317036842E-2</v>
      </c>
    </row>
    <row r="33" spans="1:7">
      <c r="C33" t="s">
        <v>117</v>
      </c>
      <c r="D33" s="80">
        <v>1</v>
      </c>
      <c r="E33" s="25">
        <v>540000</v>
      </c>
      <c r="F33" s="9">
        <v>1.0526315789473684E-2</v>
      </c>
      <c r="G33" s="9">
        <v>1.008508072920363E-2</v>
      </c>
    </row>
    <row r="34" spans="1:7">
      <c r="C34" t="s">
        <v>100</v>
      </c>
      <c r="D34" s="80">
        <v>2</v>
      </c>
      <c r="E34" s="25">
        <v>345000</v>
      </c>
      <c r="F34" s="9">
        <v>2.1052631578947368E-2</v>
      </c>
      <c r="G34" s="9">
        <v>6.4432460214356524E-3</v>
      </c>
    </row>
    <row r="35" spans="1:7">
      <c r="B35" t="s">
        <v>104</v>
      </c>
      <c r="D35" s="80">
        <v>2</v>
      </c>
      <c r="E35" s="25">
        <v>739899</v>
      </c>
      <c r="F35" s="9">
        <v>2.1052631578947368E-2</v>
      </c>
      <c r="G35" s="9">
        <v>1.3818409530475993E-2</v>
      </c>
    </row>
    <row r="36" spans="1:7">
      <c r="C36" t="s">
        <v>105</v>
      </c>
      <c r="D36" s="80">
        <v>2</v>
      </c>
      <c r="E36" s="25">
        <v>739899</v>
      </c>
      <c r="F36" s="9">
        <v>2.1052631578947368E-2</v>
      </c>
      <c r="G36" s="9">
        <v>1.3818409530475993E-2</v>
      </c>
    </row>
    <row r="37" spans="1:7">
      <c r="A37" t="s">
        <v>89</v>
      </c>
      <c r="D37" s="80">
        <v>1</v>
      </c>
      <c r="E37" s="25">
        <v>399000</v>
      </c>
      <c r="F37" s="9">
        <v>1.0526315789473684E-2</v>
      </c>
      <c r="G37" s="9">
        <v>7.4517540943560157E-3</v>
      </c>
    </row>
    <row r="38" spans="1:7">
      <c r="B38" t="s">
        <v>90</v>
      </c>
      <c r="D38" s="80">
        <v>1</v>
      </c>
      <c r="E38" s="25">
        <v>399000</v>
      </c>
      <c r="F38" s="9">
        <v>1.0526315789473684E-2</v>
      </c>
      <c r="G38" s="9">
        <v>7.4517540943560157E-3</v>
      </c>
    </row>
    <row r="39" spans="1:7">
      <c r="C39" t="s">
        <v>91</v>
      </c>
      <c r="D39" s="80">
        <v>1</v>
      </c>
      <c r="E39" s="25">
        <v>399000</v>
      </c>
      <c r="F39" s="9">
        <v>1.0526315789473684E-2</v>
      </c>
      <c r="G39" s="9">
        <v>7.4517540943560157E-3</v>
      </c>
    </row>
    <row r="40" spans="1:7">
      <c r="A40" t="s">
        <v>92</v>
      </c>
      <c r="D40" s="80">
        <v>2</v>
      </c>
      <c r="E40" s="25">
        <v>675000</v>
      </c>
      <c r="F40" s="9">
        <v>2.1052631578947368E-2</v>
      </c>
      <c r="G40" s="9">
        <v>1.2606350911504537E-2</v>
      </c>
    </row>
    <row r="41" spans="1:7">
      <c r="B41" t="s">
        <v>64</v>
      </c>
      <c r="D41" s="80">
        <v>1</v>
      </c>
      <c r="E41" s="25">
        <v>405000</v>
      </c>
      <c r="F41" s="9">
        <v>1.0526315789473684E-2</v>
      </c>
      <c r="G41" s="9">
        <v>7.5638105469027226E-3</v>
      </c>
    </row>
    <row r="42" spans="1:7">
      <c r="C42" t="s">
        <v>93</v>
      </c>
      <c r="D42" s="80">
        <v>1</v>
      </c>
      <c r="E42" s="25">
        <v>405000</v>
      </c>
      <c r="F42" s="9">
        <v>1.0526315789473684E-2</v>
      </c>
      <c r="G42" s="9">
        <v>7.5638105469027226E-3</v>
      </c>
    </row>
    <row r="43" spans="1:7">
      <c r="B43" t="s">
        <v>97</v>
      </c>
      <c r="D43" s="80">
        <v>1</v>
      </c>
      <c r="E43" s="25">
        <v>270000</v>
      </c>
      <c r="F43" s="9">
        <v>1.0526315789473684E-2</v>
      </c>
      <c r="G43" s="9">
        <v>5.0425403646018148E-3</v>
      </c>
    </row>
    <row r="44" spans="1:7">
      <c r="C44" t="s">
        <v>98</v>
      </c>
      <c r="D44" s="80">
        <v>1</v>
      </c>
      <c r="E44" s="25">
        <v>270000</v>
      </c>
      <c r="F44" s="9">
        <v>1.0526315789473684E-2</v>
      </c>
      <c r="G44" s="9">
        <v>5.0425403646018148E-3</v>
      </c>
    </row>
    <row r="45" spans="1:7">
      <c r="A45" t="s">
        <v>102</v>
      </c>
      <c r="D45" s="80">
        <v>5</v>
      </c>
      <c r="E45" s="25">
        <v>2011900</v>
      </c>
      <c r="F45" s="9">
        <v>5.2631578947368418E-2</v>
      </c>
      <c r="G45" s="9">
        <v>3.7574396146453304E-2</v>
      </c>
    </row>
    <row r="46" spans="1:7">
      <c r="B46" t="s">
        <v>81</v>
      </c>
      <c r="D46" s="80">
        <v>3</v>
      </c>
      <c r="E46" s="25">
        <v>1092000</v>
      </c>
      <c r="F46" s="9">
        <v>3.1578947368421054E-2</v>
      </c>
      <c r="G46" s="9">
        <v>2.0394274363500674E-2</v>
      </c>
    </row>
    <row r="47" spans="1:7">
      <c r="C47" t="s">
        <v>112</v>
      </c>
      <c r="D47" s="80">
        <v>1</v>
      </c>
      <c r="E47" s="25">
        <v>298000</v>
      </c>
      <c r="F47" s="9">
        <v>1.0526315789473684E-2</v>
      </c>
      <c r="G47" s="9">
        <v>5.5654704764864478E-3</v>
      </c>
    </row>
    <row r="48" spans="1:7">
      <c r="C48" t="s">
        <v>115</v>
      </c>
      <c r="D48" s="80">
        <v>2</v>
      </c>
      <c r="E48" s="25">
        <v>794000</v>
      </c>
      <c r="F48" s="9">
        <v>2.1052631578947368E-2</v>
      </c>
      <c r="G48" s="9">
        <v>1.4828803887014226E-2</v>
      </c>
    </row>
    <row r="49" spans="1:7">
      <c r="B49" t="s">
        <v>76</v>
      </c>
      <c r="D49" s="80">
        <v>1</v>
      </c>
      <c r="E49" s="25">
        <v>404900</v>
      </c>
      <c r="F49" s="9">
        <v>1.0526315789473684E-2</v>
      </c>
      <c r="G49" s="9">
        <v>7.5619429393602774E-3</v>
      </c>
    </row>
    <row r="50" spans="1:7">
      <c r="C50" t="s">
        <v>113</v>
      </c>
      <c r="D50" s="80">
        <v>1</v>
      </c>
      <c r="E50" s="25">
        <v>404900</v>
      </c>
      <c r="F50" s="9">
        <v>1.0526315789473684E-2</v>
      </c>
      <c r="G50" s="9">
        <v>7.5619429393602774E-3</v>
      </c>
    </row>
    <row r="51" spans="1:7">
      <c r="B51" t="s">
        <v>90</v>
      </c>
      <c r="D51" s="80">
        <v>1</v>
      </c>
      <c r="E51" s="25">
        <v>515000</v>
      </c>
      <c r="F51" s="9">
        <v>1.0526315789473684E-2</v>
      </c>
      <c r="G51" s="9">
        <v>9.6181788435923503E-3</v>
      </c>
    </row>
    <row r="52" spans="1:7">
      <c r="C52" t="s">
        <v>103</v>
      </c>
      <c r="D52" s="80">
        <v>1</v>
      </c>
      <c r="E52" s="25">
        <v>515000</v>
      </c>
      <c r="F52" s="9">
        <v>1.0526315789473684E-2</v>
      </c>
      <c r="G52" s="9">
        <v>9.6181788435923503E-3</v>
      </c>
    </row>
    <row r="53" spans="1:7">
      <c r="A53" t="s">
        <v>74</v>
      </c>
      <c r="D53" s="80">
        <v>15</v>
      </c>
      <c r="E53" s="25">
        <v>7600111</v>
      </c>
      <c r="F53" s="9">
        <v>0.15789473684210525</v>
      </c>
      <c r="G53" s="9">
        <v>0.14194024627020096</v>
      </c>
    </row>
    <row r="54" spans="1:7">
      <c r="B54" t="s">
        <v>64</v>
      </c>
      <c r="D54" s="80">
        <v>9</v>
      </c>
      <c r="E54" s="25">
        <v>4650400</v>
      </c>
      <c r="F54" s="9">
        <v>9.4736842105263161E-2</v>
      </c>
      <c r="G54" s="9">
        <v>8.6851221153867703E-2</v>
      </c>
    </row>
    <row r="55" spans="1:7">
      <c r="C55" t="s">
        <v>75</v>
      </c>
      <c r="D55" s="80">
        <v>9</v>
      </c>
      <c r="E55" s="25">
        <v>4650400</v>
      </c>
      <c r="F55" s="9">
        <v>9.4736842105263161E-2</v>
      </c>
      <c r="G55" s="9">
        <v>8.6851221153867703E-2</v>
      </c>
    </row>
    <row r="56" spans="1:7">
      <c r="B56" t="s">
        <v>81</v>
      </c>
      <c r="D56" s="80">
        <v>5</v>
      </c>
      <c r="E56" s="25">
        <v>2404711</v>
      </c>
      <c r="F56" s="9">
        <v>5.2631578947368418E-2</v>
      </c>
      <c r="G56" s="9">
        <v>4.4910564010007391E-2</v>
      </c>
    </row>
    <row r="57" spans="1:7">
      <c r="C57" t="s">
        <v>82</v>
      </c>
      <c r="D57" s="80">
        <v>5</v>
      </c>
      <c r="E57" s="25">
        <v>2404711</v>
      </c>
      <c r="F57" s="9">
        <v>5.2631578947368418E-2</v>
      </c>
      <c r="G57" s="9">
        <v>4.4910564010007391E-2</v>
      </c>
    </row>
    <row r="58" spans="1:7">
      <c r="B58" t="s">
        <v>76</v>
      </c>
      <c r="D58" s="80">
        <v>1</v>
      </c>
      <c r="E58" s="25">
        <v>545000</v>
      </c>
      <c r="F58" s="9">
        <v>1.0526315789473684E-2</v>
      </c>
      <c r="G58" s="9">
        <v>1.0178461106325885E-2</v>
      </c>
    </row>
    <row r="59" spans="1:7">
      <c r="C59" t="s">
        <v>77</v>
      </c>
      <c r="D59" s="80">
        <v>1</v>
      </c>
      <c r="E59" s="25">
        <v>545000</v>
      </c>
      <c r="F59" s="9">
        <v>1.0526315789473684E-2</v>
      </c>
      <c r="G59" s="9">
        <v>1.0178461106325885E-2</v>
      </c>
    </row>
    <row r="60" spans="1:7">
      <c r="A60" t="s">
        <v>106</v>
      </c>
      <c r="D60" s="80">
        <v>1</v>
      </c>
      <c r="E60" s="25">
        <v>525000</v>
      </c>
      <c r="F60" s="9">
        <v>1.0526315789473684E-2</v>
      </c>
      <c r="G60" s="9">
        <v>9.804939597836862E-3</v>
      </c>
    </row>
    <row r="61" spans="1:7">
      <c r="B61" t="s">
        <v>107</v>
      </c>
      <c r="D61" s="80">
        <v>1</v>
      </c>
      <c r="E61" s="25">
        <v>525000</v>
      </c>
      <c r="F61" s="9">
        <v>1.0526315789473684E-2</v>
      </c>
      <c r="G61" s="9">
        <v>9.804939597836862E-3</v>
      </c>
    </row>
    <row r="62" spans="1:7">
      <c r="C62" t="s">
        <v>108</v>
      </c>
      <c r="D62" s="80">
        <v>1</v>
      </c>
      <c r="E62" s="25">
        <v>525000</v>
      </c>
      <c r="F62" s="9">
        <v>1.0526315789473684E-2</v>
      </c>
      <c r="G62" s="9">
        <v>9.804939597836862E-3</v>
      </c>
    </row>
    <row r="63" spans="1:7">
      <c r="A63" t="s">
        <v>110</v>
      </c>
      <c r="D63" s="80">
        <v>1</v>
      </c>
      <c r="E63" s="25">
        <v>460000</v>
      </c>
      <c r="F63" s="9">
        <v>1.0526315789473684E-2</v>
      </c>
      <c r="G63" s="9">
        <v>8.590994695247536E-3</v>
      </c>
    </row>
    <row r="64" spans="1:7">
      <c r="B64" t="s">
        <v>90</v>
      </c>
      <c r="D64" s="80">
        <v>1</v>
      </c>
      <c r="E64" s="25">
        <v>460000</v>
      </c>
      <c r="F64" s="9">
        <v>1.0526315789473684E-2</v>
      </c>
      <c r="G64" s="9">
        <v>8.590994695247536E-3</v>
      </c>
    </row>
    <row r="65" spans="1:7">
      <c r="C65" t="s">
        <v>111</v>
      </c>
      <c r="D65" s="80">
        <v>1</v>
      </c>
      <c r="E65" s="25">
        <v>460000</v>
      </c>
      <c r="F65" s="9">
        <v>1.0526315789473684E-2</v>
      </c>
      <c r="G65" s="9">
        <v>8.590994695247536E-3</v>
      </c>
    </row>
    <row r="66" spans="1:7">
      <c r="A66" t="s">
        <v>29</v>
      </c>
      <c r="D66" s="80">
        <v>95</v>
      </c>
      <c r="E66" s="25">
        <v>53544440</v>
      </c>
      <c r="F66" s="9">
        <v>1</v>
      </c>
      <c r="G6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78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9" t="s">
        <v>1</v>
      </c>
      <c r="B1" t="s">
        <v>28</v>
      </c>
    </row>
    <row r="3" spans="1:6">
      <c r="C3" s="79" t="s">
        <v>40</v>
      </c>
    </row>
    <row r="4" spans="1:6">
      <c r="A4" s="79" t="s">
        <v>39</v>
      </c>
      <c r="B4" s="79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158</v>
      </c>
      <c r="C5" s="80">
        <v>1</v>
      </c>
      <c r="D5" s="25">
        <v>391737</v>
      </c>
      <c r="E5" s="9">
        <v>3.0303030303030304E-2</v>
      </c>
      <c r="F5" s="9">
        <v>1.2012025363984113E-2</v>
      </c>
    </row>
    <row r="6" spans="1:6">
      <c r="B6" t="s">
        <v>102</v>
      </c>
      <c r="C6" s="80">
        <v>1</v>
      </c>
      <c r="D6" s="25">
        <v>391737</v>
      </c>
      <c r="E6" s="9">
        <v>3.0303030303030304E-2</v>
      </c>
      <c r="F6" s="9">
        <v>1.2012025363984113E-2</v>
      </c>
    </row>
    <row r="7" spans="1:6">
      <c r="C7" s="80"/>
      <c r="D7" s="25"/>
      <c r="E7" s="9"/>
      <c r="F7" s="9"/>
    </row>
    <row r="8" spans="1:6">
      <c r="A8" t="s">
        <v>169</v>
      </c>
      <c r="C8" s="80">
        <v>1</v>
      </c>
      <c r="D8" s="25">
        <v>70000</v>
      </c>
      <c r="E8" s="9">
        <v>3.0303030303030304E-2</v>
      </c>
      <c r="F8" s="9">
        <v>2.1464446184018562E-3</v>
      </c>
    </row>
    <row r="9" spans="1:6">
      <c r="B9" t="s">
        <v>74</v>
      </c>
      <c r="C9" s="80">
        <v>1</v>
      </c>
      <c r="D9" s="25">
        <v>70000</v>
      </c>
      <c r="E9" s="9">
        <v>3.0303030303030304E-2</v>
      </c>
      <c r="F9" s="9">
        <v>2.1464446184018562E-3</v>
      </c>
    </row>
    <row r="10" spans="1:6">
      <c r="C10" s="80"/>
      <c r="D10" s="25"/>
      <c r="E10" s="9"/>
      <c r="F10" s="9"/>
    </row>
    <row r="11" spans="1:6">
      <c r="A11" t="s">
        <v>144</v>
      </c>
      <c r="C11" s="80">
        <v>2</v>
      </c>
      <c r="D11" s="25">
        <v>503500</v>
      </c>
      <c r="E11" s="9">
        <v>6.0606060606060608E-2</v>
      </c>
      <c r="F11" s="9">
        <v>1.5439069505219064E-2</v>
      </c>
    </row>
    <row r="12" spans="1:6">
      <c r="B12" t="s">
        <v>74</v>
      </c>
      <c r="C12" s="80">
        <v>2</v>
      </c>
      <c r="D12" s="25">
        <v>503500</v>
      </c>
      <c r="E12" s="9">
        <v>6.0606060606060608E-2</v>
      </c>
      <c r="F12" s="9">
        <v>1.5439069505219064E-2</v>
      </c>
    </row>
    <row r="13" spans="1:6">
      <c r="C13" s="80"/>
      <c r="D13" s="25"/>
      <c r="E13" s="9"/>
      <c r="F13" s="9"/>
    </row>
    <row r="14" spans="1:6">
      <c r="A14" t="s">
        <v>171</v>
      </c>
      <c r="C14" s="80">
        <v>1</v>
      </c>
      <c r="D14" s="25">
        <v>5809750</v>
      </c>
      <c r="E14" s="9">
        <v>3.0303030303030304E-2</v>
      </c>
      <c r="F14" s="9">
        <v>0.17814723745371691</v>
      </c>
    </row>
    <row r="15" spans="1:6">
      <c r="B15" t="s">
        <v>57</v>
      </c>
      <c r="C15" s="80">
        <v>1</v>
      </c>
      <c r="D15" s="25">
        <v>5809750</v>
      </c>
      <c r="E15" s="9">
        <v>3.0303030303030304E-2</v>
      </c>
      <c r="F15" s="9">
        <v>0.17814723745371691</v>
      </c>
    </row>
    <row r="16" spans="1:6">
      <c r="C16" s="80"/>
      <c r="D16" s="25"/>
      <c r="E16" s="9"/>
      <c r="F16" s="9"/>
    </row>
    <row r="17" spans="1:6">
      <c r="A17" t="s">
        <v>178</v>
      </c>
      <c r="C17" s="80">
        <v>1</v>
      </c>
      <c r="D17" s="25">
        <v>421000</v>
      </c>
      <c r="E17" s="9">
        <v>3.0303030303030304E-2</v>
      </c>
      <c r="F17" s="9">
        <v>1.2909331204959735E-2</v>
      </c>
    </row>
    <row r="18" spans="1:6">
      <c r="B18" t="s">
        <v>85</v>
      </c>
      <c r="C18" s="80">
        <v>1</v>
      </c>
      <c r="D18" s="25">
        <v>421000</v>
      </c>
      <c r="E18" s="9">
        <v>3.0303030303030304E-2</v>
      </c>
      <c r="F18" s="9">
        <v>1.2909331204959735E-2</v>
      </c>
    </row>
    <row r="19" spans="1:6">
      <c r="C19" s="80"/>
      <c r="D19" s="25"/>
      <c r="E19" s="9"/>
      <c r="F19" s="9"/>
    </row>
    <row r="20" spans="1:6">
      <c r="A20" t="s">
        <v>179</v>
      </c>
      <c r="C20" s="80">
        <v>1</v>
      </c>
      <c r="D20" s="25">
        <v>266000</v>
      </c>
      <c r="E20" s="9">
        <v>3.0303030303030304E-2</v>
      </c>
      <c r="F20" s="9">
        <v>8.156489549927053E-3</v>
      </c>
    </row>
    <row r="21" spans="1:6">
      <c r="B21" t="s">
        <v>85</v>
      </c>
      <c r="C21" s="80">
        <v>1</v>
      </c>
      <c r="D21" s="25">
        <v>266000</v>
      </c>
      <c r="E21" s="9">
        <v>3.0303030303030304E-2</v>
      </c>
      <c r="F21" s="9">
        <v>8.156489549927053E-3</v>
      </c>
    </row>
    <row r="22" spans="1:6">
      <c r="C22" s="80"/>
      <c r="D22" s="25"/>
      <c r="E22" s="9"/>
      <c r="F22" s="9"/>
    </row>
    <row r="23" spans="1:6">
      <c r="A23" t="s">
        <v>151</v>
      </c>
      <c r="C23" s="80">
        <v>1</v>
      </c>
      <c r="D23" s="25">
        <v>247200</v>
      </c>
      <c r="E23" s="9">
        <v>3.0303030303030304E-2</v>
      </c>
      <c r="F23" s="9">
        <v>7.5800158524134114E-3</v>
      </c>
    </row>
    <row r="24" spans="1:6">
      <c r="B24" t="s">
        <v>62</v>
      </c>
      <c r="C24" s="80">
        <v>1</v>
      </c>
      <c r="D24" s="25">
        <v>247200</v>
      </c>
      <c r="E24" s="9">
        <v>3.0303030303030304E-2</v>
      </c>
      <c r="F24" s="9">
        <v>7.5800158524134114E-3</v>
      </c>
    </row>
    <row r="25" spans="1:6">
      <c r="C25" s="80"/>
      <c r="D25" s="25"/>
      <c r="E25" s="9"/>
      <c r="F25" s="9"/>
    </row>
    <row r="26" spans="1:6">
      <c r="A26" t="s">
        <v>176</v>
      </c>
      <c r="C26" s="80">
        <v>1</v>
      </c>
      <c r="D26" s="25">
        <v>560000</v>
      </c>
      <c r="E26" s="9">
        <v>3.0303030303030304E-2</v>
      </c>
      <c r="F26" s="9">
        <v>1.7171556947214849E-2</v>
      </c>
    </row>
    <row r="27" spans="1:6">
      <c r="B27" t="s">
        <v>57</v>
      </c>
      <c r="C27" s="80">
        <v>1</v>
      </c>
      <c r="D27" s="25">
        <v>560000</v>
      </c>
      <c r="E27" s="9">
        <v>3.0303030303030304E-2</v>
      </c>
      <c r="F27" s="9">
        <v>1.7171556947214849E-2</v>
      </c>
    </row>
    <row r="28" spans="1:6">
      <c r="C28" s="80"/>
      <c r="D28" s="25"/>
      <c r="E28" s="9"/>
      <c r="F28" s="9"/>
    </row>
    <row r="29" spans="1:6">
      <c r="A29" t="s">
        <v>130</v>
      </c>
      <c r="C29" s="80">
        <v>2</v>
      </c>
      <c r="D29" s="25">
        <v>818300</v>
      </c>
      <c r="E29" s="9">
        <v>6.0606060606060608E-2</v>
      </c>
      <c r="F29" s="9">
        <v>2.5091937589117697E-2</v>
      </c>
    </row>
    <row r="30" spans="1:6">
      <c r="B30" t="s">
        <v>57</v>
      </c>
      <c r="C30" s="80">
        <v>1</v>
      </c>
      <c r="D30" s="25">
        <v>518300</v>
      </c>
      <c r="E30" s="9">
        <v>3.0303030303030304E-2</v>
      </c>
      <c r="F30" s="9">
        <v>1.5892889224538315E-2</v>
      </c>
    </row>
    <row r="31" spans="1:6">
      <c r="B31" t="s">
        <v>102</v>
      </c>
      <c r="C31" s="80">
        <v>1</v>
      </c>
      <c r="D31" s="25">
        <v>300000</v>
      </c>
      <c r="E31" s="9">
        <v>3.0303030303030304E-2</v>
      </c>
      <c r="F31" s="9">
        <v>9.1990483645793836E-3</v>
      </c>
    </row>
    <row r="32" spans="1:6">
      <c r="C32" s="80"/>
      <c r="D32" s="25"/>
      <c r="E32" s="9"/>
      <c r="F32" s="9"/>
    </row>
    <row r="33" spans="1:6">
      <c r="A33" t="s">
        <v>124</v>
      </c>
      <c r="C33" s="80">
        <v>1</v>
      </c>
      <c r="D33" s="25">
        <v>3681000</v>
      </c>
      <c r="E33" s="9">
        <v>3.0303030303030304E-2</v>
      </c>
      <c r="F33" s="9">
        <v>0.11287232343338903</v>
      </c>
    </row>
    <row r="34" spans="1:6">
      <c r="B34" t="s">
        <v>74</v>
      </c>
      <c r="C34" s="80">
        <v>1</v>
      </c>
      <c r="D34" s="25">
        <v>3681000</v>
      </c>
      <c r="E34" s="9">
        <v>3.0303030303030304E-2</v>
      </c>
      <c r="F34" s="9">
        <v>0.11287232343338903</v>
      </c>
    </row>
    <row r="35" spans="1:6">
      <c r="C35" s="80"/>
      <c r="D35" s="25"/>
      <c r="E35" s="9"/>
      <c r="F35" s="9"/>
    </row>
    <row r="36" spans="1:6">
      <c r="A36" t="s">
        <v>135</v>
      </c>
      <c r="C36" s="80">
        <v>4</v>
      </c>
      <c r="D36" s="25">
        <v>1189119</v>
      </c>
      <c r="E36" s="9">
        <v>0.12121212121212122</v>
      </c>
      <c r="F36" s="9">
        <v>3.6462543974134239E-2</v>
      </c>
    </row>
    <row r="37" spans="1:6">
      <c r="B37" t="s">
        <v>85</v>
      </c>
      <c r="C37" s="80">
        <v>1</v>
      </c>
      <c r="D37" s="25">
        <v>168842</v>
      </c>
      <c r="E37" s="9">
        <v>3.0303030303030304E-2</v>
      </c>
      <c r="F37" s="9">
        <v>5.1772857465743737E-3</v>
      </c>
    </row>
    <row r="38" spans="1:6">
      <c r="B38" t="s">
        <v>57</v>
      </c>
      <c r="C38" s="80">
        <v>1</v>
      </c>
      <c r="D38" s="25">
        <v>321255</v>
      </c>
      <c r="E38" s="9">
        <v>3.0303030303030304E-2</v>
      </c>
      <c r="F38" s="9">
        <v>9.8508009412098321E-3</v>
      </c>
    </row>
    <row r="39" spans="1:6">
      <c r="B39" t="s">
        <v>102</v>
      </c>
      <c r="C39" s="80">
        <v>1</v>
      </c>
      <c r="D39" s="25">
        <v>375000</v>
      </c>
      <c r="E39" s="9">
        <v>3.0303030303030304E-2</v>
      </c>
      <c r="F39" s="9">
        <v>1.1498810455724229E-2</v>
      </c>
    </row>
    <row r="40" spans="1:6">
      <c r="B40" t="s">
        <v>62</v>
      </c>
      <c r="C40" s="80">
        <v>1</v>
      </c>
      <c r="D40" s="25">
        <v>324022</v>
      </c>
      <c r="E40" s="9">
        <v>3.0303030303030304E-2</v>
      </c>
      <c r="F40" s="9">
        <v>9.9356468306258036E-3</v>
      </c>
    </row>
    <row r="41" spans="1:6">
      <c r="C41" s="80"/>
      <c r="D41" s="25"/>
      <c r="E41" s="9"/>
      <c r="F41" s="9"/>
    </row>
    <row r="42" spans="1:6">
      <c r="A42" t="s">
        <v>140</v>
      </c>
      <c r="C42" s="80">
        <v>5</v>
      </c>
      <c r="D42" s="25">
        <v>10954000</v>
      </c>
      <c r="E42" s="9">
        <v>0.15151515151515152</v>
      </c>
      <c r="F42" s="9">
        <v>0.3358879192853419</v>
      </c>
    </row>
    <row r="43" spans="1:6">
      <c r="B43" t="s">
        <v>57</v>
      </c>
      <c r="C43" s="80">
        <v>4</v>
      </c>
      <c r="D43" s="25">
        <v>10000000</v>
      </c>
      <c r="E43" s="9">
        <v>0.12121212121212122</v>
      </c>
      <c r="F43" s="9">
        <v>0.30663494548597942</v>
      </c>
    </row>
    <row r="44" spans="1:6">
      <c r="B44" t="s">
        <v>62</v>
      </c>
      <c r="C44" s="80">
        <v>1</v>
      </c>
      <c r="D44" s="25">
        <v>954000</v>
      </c>
      <c r="E44" s="9">
        <v>3.0303030303030304E-2</v>
      </c>
      <c r="F44" s="9">
        <v>2.9252973799362439E-2</v>
      </c>
    </row>
    <row r="45" spans="1:6">
      <c r="C45" s="80"/>
      <c r="D45" s="25"/>
      <c r="E45" s="9"/>
      <c r="F45" s="9"/>
    </row>
    <row r="46" spans="1:6">
      <c r="A46" t="s">
        <v>163</v>
      </c>
      <c r="C46" s="80">
        <v>2</v>
      </c>
      <c r="D46" s="25">
        <v>455222</v>
      </c>
      <c r="E46" s="9">
        <v>6.0606060606060608E-2</v>
      </c>
      <c r="F46" s="9">
        <v>1.3958697315401853E-2</v>
      </c>
    </row>
    <row r="47" spans="1:6">
      <c r="B47" t="s">
        <v>57</v>
      </c>
      <c r="C47" s="80">
        <v>1</v>
      </c>
      <c r="D47" s="25">
        <v>330222</v>
      </c>
      <c r="E47" s="9">
        <v>3.0303030303030304E-2</v>
      </c>
      <c r="F47" s="9">
        <v>1.012576049682711E-2</v>
      </c>
    </row>
    <row r="48" spans="1:6">
      <c r="B48" t="s">
        <v>62</v>
      </c>
      <c r="C48" s="80">
        <v>1</v>
      </c>
      <c r="D48" s="25">
        <v>125000</v>
      </c>
      <c r="E48" s="9">
        <v>3.0303030303030304E-2</v>
      </c>
      <c r="F48" s="9">
        <v>3.832936818574743E-3</v>
      </c>
    </row>
    <row r="49" spans="1:6">
      <c r="C49" s="80"/>
      <c r="D49" s="25"/>
      <c r="E49" s="9"/>
      <c r="F49" s="9"/>
    </row>
    <row r="50" spans="1:6">
      <c r="A50" t="s">
        <v>138</v>
      </c>
      <c r="C50" s="80">
        <v>1</v>
      </c>
      <c r="D50" s="25">
        <v>274725</v>
      </c>
      <c r="E50" s="9">
        <v>3.0303030303030304E-2</v>
      </c>
      <c r="F50" s="9">
        <v>8.4240285398635706E-3</v>
      </c>
    </row>
    <row r="51" spans="1:6">
      <c r="B51" t="s">
        <v>85</v>
      </c>
      <c r="C51" s="80">
        <v>1</v>
      </c>
      <c r="D51" s="25">
        <v>274725</v>
      </c>
      <c r="E51" s="9">
        <v>3.0303030303030304E-2</v>
      </c>
      <c r="F51" s="9">
        <v>8.4240285398635706E-3</v>
      </c>
    </row>
    <row r="52" spans="1:6">
      <c r="C52" s="80"/>
      <c r="D52" s="25"/>
      <c r="E52" s="9"/>
      <c r="F52" s="9"/>
    </row>
    <row r="53" spans="1:6">
      <c r="A53" t="s">
        <v>154</v>
      </c>
      <c r="C53" s="80">
        <v>2</v>
      </c>
      <c r="D53" s="25">
        <v>718416</v>
      </c>
      <c r="E53" s="9">
        <v>6.0606060606060608E-2</v>
      </c>
      <c r="F53" s="9">
        <v>2.202914509962554E-2</v>
      </c>
    </row>
    <row r="54" spans="1:6">
      <c r="B54" t="s">
        <v>57</v>
      </c>
      <c r="C54" s="80">
        <v>1</v>
      </c>
      <c r="D54" s="25">
        <v>450000</v>
      </c>
      <c r="E54" s="9">
        <v>3.0303030303030304E-2</v>
      </c>
      <c r="F54" s="9">
        <v>1.3798572546869075E-2</v>
      </c>
    </row>
    <row r="55" spans="1:6">
      <c r="B55" t="s">
        <v>74</v>
      </c>
      <c r="C55" s="80">
        <v>1</v>
      </c>
      <c r="D55" s="25">
        <v>268416</v>
      </c>
      <c r="E55" s="9">
        <v>3.0303030303030304E-2</v>
      </c>
      <c r="F55" s="9">
        <v>8.2305725527564658E-3</v>
      </c>
    </row>
    <row r="56" spans="1:6">
      <c r="C56" s="80"/>
      <c r="D56" s="25"/>
      <c r="E56" s="9"/>
      <c r="F56" s="9"/>
    </row>
    <row r="57" spans="1:6">
      <c r="A57" t="s">
        <v>165</v>
      </c>
      <c r="C57" s="80">
        <v>1</v>
      </c>
      <c r="D57" s="25">
        <v>2500000</v>
      </c>
      <c r="E57" s="9">
        <v>3.0303030303030304E-2</v>
      </c>
      <c r="F57" s="9">
        <v>7.6658736371494854E-2</v>
      </c>
    </row>
    <row r="58" spans="1:6">
      <c r="B58" t="s">
        <v>57</v>
      </c>
      <c r="C58" s="80">
        <v>1</v>
      </c>
      <c r="D58" s="25">
        <v>2500000</v>
      </c>
      <c r="E58" s="9">
        <v>3.0303030303030304E-2</v>
      </c>
      <c r="F58" s="9">
        <v>7.6658736371494854E-2</v>
      </c>
    </row>
    <row r="59" spans="1:6">
      <c r="C59" s="80"/>
      <c r="D59" s="25"/>
      <c r="E59" s="9"/>
      <c r="F59" s="9"/>
    </row>
    <row r="60" spans="1:6">
      <c r="A60" t="s">
        <v>142</v>
      </c>
      <c r="C60" s="80">
        <v>1</v>
      </c>
      <c r="D60" s="25">
        <v>447000</v>
      </c>
      <c r="E60" s="9">
        <v>3.0303030303030304E-2</v>
      </c>
      <c r="F60" s="9">
        <v>1.3706582063223281E-2</v>
      </c>
    </row>
    <row r="61" spans="1:6">
      <c r="B61" t="s">
        <v>57</v>
      </c>
      <c r="C61" s="80">
        <v>1</v>
      </c>
      <c r="D61" s="25">
        <v>447000</v>
      </c>
      <c r="E61" s="9">
        <v>3.0303030303030304E-2</v>
      </c>
      <c r="F61" s="9">
        <v>1.3706582063223281E-2</v>
      </c>
    </row>
    <row r="62" spans="1:6">
      <c r="C62" s="80"/>
      <c r="D62" s="25"/>
      <c r="E62" s="9"/>
      <c r="F62" s="9"/>
    </row>
    <row r="63" spans="1:6">
      <c r="A63" t="s">
        <v>127</v>
      </c>
      <c r="C63" s="80">
        <v>1</v>
      </c>
      <c r="D63" s="25">
        <v>1353000</v>
      </c>
      <c r="E63" s="9">
        <v>3.0303030303030304E-2</v>
      </c>
      <c r="F63" s="9">
        <v>4.1487708124253016E-2</v>
      </c>
    </row>
    <row r="64" spans="1:6">
      <c r="B64" t="s">
        <v>57</v>
      </c>
      <c r="C64" s="80">
        <v>1</v>
      </c>
      <c r="D64" s="25">
        <v>1353000</v>
      </c>
      <c r="E64" s="9">
        <v>3.0303030303030304E-2</v>
      </c>
      <c r="F64" s="9">
        <v>4.1487708124253016E-2</v>
      </c>
    </row>
    <row r="65" spans="1:6">
      <c r="C65" s="80"/>
      <c r="D65" s="25"/>
      <c r="E65" s="9"/>
      <c r="F65" s="9"/>
    </row>
    <row r="66" spans="1:6">
      <c r="A66" t="s">
        <v>156</v>
      </c>
      <c r="C66" s="80">
        <v>1</v>
      </c>
      <c r="D66" s="25">
        <v>382500</v>
      </c>
      <c r="E66" s="9">
        <v>3.0303030303030304E-2</v>
      </c>
      <c r="F66" s="9">
        <v>1.1728786664838713E-2</v>
      </c>
    </row>
    <row r="67" spans="1:6">
      <c r="B67" t="s">
        <v>57</v>
      </c>
      <c r="C67" s="80">
        <v>1</v>
      </c>
      <c r="D67" s="25">
        <v>382500</v>
      </c>
      <c r="E67" s="9">
        <v>3.0303030303030304E-2</v>
      </c>
      <c r="F67" s="9">
        <v>1.1728786664838713E-2</v>
      </c>
    </row>
    <row r="68" spans="1:6">
      <c r="C68" s="80"/>
      <c r="D68" s="25"/>
      <c r="E68" s="9"/>
      <c r="F68" s="9"/>
    </row>
    <row r="69" spans="1:6">
      <c r="A69" t="s">
        <v>167</v>
      </c>
      <c r="C69" s="80">
        <v>1</v>
      </c>
      <c r="D69" s="25">
        <v>612000</v>
      </c>
      <c r="E69" s="9">
        <v>3.0303030303030304E-2</v>
      </c>
      <c r="F69" s="9">
        <v>1.8766058663741942E-2</v>
      </c>
    </row>
    <row r="70" spans="1:6">
      <c r="B70" t="s">
        <v>89</v>
      </c>
      <c r="C70" s="80">
        <v>1</v>
      </c>
      <c r="D70" s="25">
        <v>612000</v>
      </c>
      <c r="E70" s="9">
        <v>3.0303030303030304E-2</v>
      </c>
      <c r="F70" s="9">
        <v>1.8766058663741942E-2</v>
      </c>
    </row>
    <row r="71" spans="1:6">
      <c r="C71" s="80"/>
      <c r="D71" s="25"/>
      <c r="E71" s="9"/>
      <c r="F71" s="9"/>
    </row>
    <row r="72" spans="1:6">
      <c r="A72" t="s">
        <v>160</v>
      </c>
      <c r="C72" s="80">
        <v>1</v>
      </c>
      <c r="D72" s="25">
        <v>832500</v>
      </c>
      <c r="E72" s="9">
        <v>3.0303030303030304E-2</v>
      </c>
      <c r="F72" s="9">
        <v>2.552735921170779E-2</v>
      </c>
    </row>
    <row r="73" spans="1:6">
      <c r="B73" t="s">
        <v>74</v>
      </c>
      <c r="C73" s="80">
        <v>1</v>
      </c>
      <c r="D73" s="25">
        <v>832500</v>
      </c>
      <c r="E73" s="9">
        <v>3.0303030303030304E-2</v>
      </c>
      <c r="F73" s="9">
        <v>2.552735921170779E-2</v>
      </c>
    </row>
    <row r="74" spans="1:6">
      <c r="C74" s="80"/>
      <c r="D74" s="25"/>
      <c r="E74" s="9"/>
      <c r="F74" s="9"/>
    </row>
    <row r="75" spans="1:6">
      <c r="A75" t="s">
        <v>132</v>
      </c>
      <c r="C75" s="80">
        <v>1</v>
      </c>
      <c r="D75" s="25">
        <v>125100</v>
      </c>
      <c r="E75" s="9">
        <v>3.0303030303030304E-2</v>
      </c>
      <c r="F75" s="9">
        <v>3.836003168029603E-3</v>
      </c>
    </row>
    <row r="76" spans="1:6">
      <c r="B76" t="s">
        <v>74</v>
      </c>
      <c r="C76" s="80">
        <v>1</v>
      </c>
      <c r="D76" s="25">
        <v>125100</v>
      </c>
      <c r="E76" s="9">
        <v>3.0303030303030304E-2</v>
      </c>
      <c r="F76" s="9">
        <v>3.836003168029603E-3</v>
      </c>
    </row>
    <row r="77" spans="1:6">
      <c r="C77" s="80"/>
      <c r="D77" s="25"/>
      <c r="E77" s="9"/>
      <c r="F77" s="9"/>
    </row>
    <row r="78" spans="1:6">
      <c r="A78" t="s">
        <v>29</v>
      </c>
      <c r="C78" s="80">
        <v>33</v>
      </c>
      <c r="D78" s="25">
        <v>32612069</v>
      </c>
      <c r="E78" s="9">
        <v>1</v>
      </c>
      <c r="F7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10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7" customWidth="1"/>
    <col min="2" max="2" width="16.5546875" style="127" customWidth="1"/>
    <col min="3" max="3" width="19" style="127" customWidth="1"/>
    <col min="4" max="4" width="17.6640625" style="127" customWidth="1"/>
    <col min="5" max="5" width="22.109375" style="127" customWidth="1"/>
    <col min="6" max="6" width="20.88671875" style="127" customWidth="1"/>
    <col min="7" max="16384" width="9.109375" style="127"/>
  </cols>
  <sheetData>
    <row r="1" spans="1:6" ht="17.399999999999999">
      <c r="A1" s="126" t="s">
        <v>52</v>
      </c>
    </row>
    <row r="2" spans="1:6">
      <c r="A2" s="128" t="str">
        <f>'OVERALL STATS'!A2</f>
        <v>Reporting Period: OCTOBER, 2024</v>
      </c>
    </row>
    <row r="4" spans="1:6">
      <c r="A4" s="129" t="s">
        <v>51</v>
      </c>
      <c r="B4" s="129" t="s">
        <v>8</v>
      </c>
      <c r="C4" s="129" t="s">
        <v>53</v>
      </c>
      <c r="D4" s="129" t="s">
        <v>54</v>
      </c>
      <c r="E4" s="129" t="s">
        <v>30</v>
      </c>
      <c r="F4" s="129" t="s">
        <v>55</v>
      </c>
    </row>
    <row r="5" spans="1:6" ht="14.4">
      <c r="A5" s="163" t="s">
        <v>83</v>
      </c>
      <c r="B5" s="164">
        <v>4</v>
      </c>
      <c r="C5" s="165">
        <v>2174711</v>
      </c>
      <c r="D5" s="165">
        <v>543677.75</v>
      </c>
      <c r="E5" s="130">
        <f>Table2[[#This Row],[CLOSINGS]]/$B$10</f>
        <v>0.16666666666666666</v>
      </c>
      <c r="F5" s="130">
        <f>Table2[[#This Row],[DOLLARVOL]]/$C$10</f>
        <v>0.15058590201239969</v>
      </c>
    </row>
    <row r="6" spans="1:6" ht="14.4">
      <c r="A6" s="163" t="s">
        <v>121</v>
      </c>
      <c r="B6" s="164">
        <v>1</v>
      </c>
      <c r="C6" s="165">
        <v>447860</v>
      </c>
      <c r="D6" s="165">
        <v>447860</v>
      </c>
      <c r="E6" s="130">
        <f>Table2[[#This Row],[CLOSINGS]]/$B$10</f>
        <v>4.1666666666666664E-2</v>
      </c>
      <c r="F6" s="130">
        <f>Table2[[#This Row],[DOLLARVOL]]/$C$10</f>
        <v>3.1011661814040265E-2</v>
      </c>
    </row>
    <row r="7" spans="1:6" ht="14.4">
      <c r="A7" s="163" t="s">
        <v>71</v>
      </c>
      <c r="B7" s="164">
        <v>15</v>
      </c>
      <c r="C7" s="165">
        <v>8931944</v>
      </c>
      <c r="D7" s="165">
        <v>595462.93330000003</v>
      </c>
      <c r="E7" s="130">
        <f>Table2[[#This Row],[CLOSINGS]]/$B$10</f>
        <v>0.625</v>
      </c>
      <c r="F7" s="130">
        <f>Table2[[#This Row],[DOLLARVOL]]/$C$10</f>
        <v>0.61848440733699384</v>
      </c>
    </row>
    <row r="8" spans="1:6" ht="14.4">
      <c r="A8" s="163" t="s">
        <v>114</v>
      </c>
      <c r="B8" s="164">
        <v>1</v>
      </c>
      <c r="C8" s="165">
        <v>543395</v>
      </c>
      <c r="D8" s="165">
        <v>543395</v>
      </c>
      <c r="E8" s="130">
        <f>Table2[[#This Row],[CLOSINGS]]/$B$10</f>
        <v>4.1666666666666664E-2</v>
      </c>
      <c r="F8" s="130">
        <f>Table2[[#This Row],[DOLLARVOL]]/$C$10</f>
        <v>3.7626896734337542E-2</v>
      </c>
    </row>
    <row r="9" spans="1:6" ht="14.4">
      <c r="A9" s="163" t="s">
        <v>99</v>
      </c>
      <c r="B9" s="164">
        <v>3</v>
      </c>
      <c r="C9" s="165">
        <v>2343754</v>
      </c>
      <c r="D9" s="165">
        <v>781251.33330000006</v>
      </c>
      <c r="E9" s="130">
        <f>Table2[[#This Row],[CLOSINGS]]/$B$10</f>
        <v>0.125</v>
      </c>
      <c r="F9" s="130">
        <f>Table2[[#This Row],[DOLLARVOL]]/$C$10</f>
        <v>0.16229113210222867</v>
      </c>
    </row>
    <row r="10" spans="1:6">
      <c r="A10" s="131" t="s">
        <v>23</v>
      </c>
      <c r="B10" s="132">
        <f>SUM(B5:B9)</f>
        <v>24</v>
      </c>
      <c r="C10" s="133">
        <f>SUM(C5:C9)</f>
        <v>14441664</v>
      </c>
      <c r="D10" s="133"/>
      <c r="E10" s="134">
        <f>SUM(E5:E9)</f>
        <v>0.99999999999999989</v>
      </c>
      <c r="F10" s="134">
        <f>SUM(F5:F9)</f>
        <v>1</v>
      </c>
    </row>
  </sheetData>
  <pageMargins left="0.7" right="0.7" top="0.75" bottom="0.75" header="0.3" footer="0.3"/>
  <ignoredErrors>
    <ignoredError sqref="E5:F9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96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9" t="s">
        <v>0</v>
      </c>
      <c r="B1" s="89" t="s">
        <v>35</v>
      </c>
      <c r="C1" s="89" t="s">
        <v>26</v>
      </c>
      <c r="D1" s="89" t="s">
        <v>31</v>
      </c>
      <c r="E1" s="89" t="s">
        <v>27</v>
      </c>
      <c r="F1" s="89" t="s">
        <v>32</v>
      </c>
      <c r="G1" s="89" t="s">
        <v>36</v>
      </c>
      <c r="H1" s="89" t="s">
        <v>37</v>
      </c>
      <c r="I1" s="89" t="s">
        <v>38</v>
      </c>
      <c r="J1" s="89" t="s">
        <v>33</v>
      </c>
      <c r="K1" s="94" t="s">
        <v>42</v>
      </c>
      <c r="L1">
        <v>96</v>
      </c>
    </row>
    <row r="2" spans="1:12" ht="14.4">
      <c r="A2" s="111" t="s">
        <v>66</v>
      </c>
      <c r="B2" s="111" t="s">
        <v>182</v>
      </c>
      <c r="C2" s="111" t="s">
        <v>68</v>
      </c>
      <c r="D2" s="111" t="s">
        <v>69</v>
      </c>
      <c r="E2" s="111" t="s">
        <v>109</v>
      </c>
      <c r="F2" s="112">
        <v>550528</v>
      </c>
      <c r="G2" s="113">
        <v>572391</v>
      </c>
      <c r="H2" s="111" t="s">
        <v>70</v>
      </c>
      <c r="I2" s="111" t="s">
        <v>70</v>
      </c>
      <c r="J2" s="114">
        <v>45588</v>
      </c>
    </row>
    <row r="3" spans="1:12" ht="14.4">
      <c r="A3" s="111" t="s">
        <v>66</v>
      </c>
      <c r="B3" s="111" t="s">
        <v>182</v>
      </c>
      <c r="C3" s="111" t="s">
        <v>68</v>
      </c>
      <c r="D3" s="111" t="s">
        <v>69</v>
      </c>
      <c r="E3" s="111" t="s">
        <v>67</v>
      </c>
      <c r="F3" s="112">
        <v>550432</v>
      </c>
      <c r="G3" s="113">
        <v>675000</v>
      </c>
      <c r="H3" s="111" t="s">
        <v>70</v>
      </c>
      <c r="I3" s="111" t="s">
        <v>70</v>
      </c>
      <c r="J3" s="114">
        <v>45583</v>
      </c>
    </row>
    <row r="4" spans="1:12" ht="14.4">
      <c r="A4" s="111" t="s">
        <v>66</v>
      </c>
      <c r="B4" s="111" t="s">
        <v>182</v>
      </c>
      <c r="C4" s="111" t="s">
        <v>68</v>
      </c>
      <c r="D4" s="111" t="s">
        <v>69</v>
      </c>
      <c r="E4" s="111" t="s">
        <v>67</v>
      </c>
      <c r="F4" s="112">
        <v>550498</v>
      </c>
      <c r="G4" s="113">
        <v>553635</v>
      </c>
      <c r="H4" s="111" t="s">
        <v>70</v>
      </c>
      <c r="I4" s="111" t="s">
        <v>70</v>
      </c>
      <c r="J4" s="114">
        <v>45587</v>
      </c>
    </row>
    <row r="5" spans="1:12" ht="14.4">
      <c r="A5" s="111" t="s">
        <v>66</v>
      </c>
      <c r="B5" s="111" t="s">
        <v>182</v>
      </c>
      <c r="C5" s="111" t="s">
        <v>68</v>
      </c>
      <c r="D5" s="111" t="s">
        <v>69</v>
      </c>
      <c r="E5" s="111" t="s">
        <v>67</v>
      </c>
      <c r="F5" s="112">
        <v>550174</v>
      </c>
      <c r="G5" s="113">
        <v>563398</v>
      </c>
      <c r="H5" s="111" t="s">
        <v>70</v>
      </c>
      <c r="I5" s="111" t="s">
        <v>70</v>
      </c>
      <c r="J5" s="114">
        <v>45574</v>
      </c>
    </row>
    <row r="6" spans="1:12" ht="14.4">
      <c r="A6" s="111" t="s">
        <v>66</v>
      </c>
      <c r="B6" s="111" t="s">
        <v>182</v>
      </c>
      <c r="C6" s="111" t="s">
        <v>68</v>
      </c>
      <c r="D6" s="111" t="s">
        <v>69</v>
      </c>
      <c r="E6" s="111" t="s">
        <v>67</v>
      </c>
      <c r="F6" s="112">
        <v>550171</v>
      </c>
      <c r="G6" s="113">
        <v>624000</v>
      </c>
      <c r="H6" s="111" t="s">
        <v>70</v>
      </c>
      <c r="I6" s="111" t="s">
        <v>70</v>
      </c>
      <c r="J6" s="114">
        <v>45574</v>
      </c>
    </row>
    <row r="7" spans="1:12" ht="14.4">
      <c r="A7" s="111" t="s">
        <v>66</v>
      </c>
      <c r="B7" s="111" t="s">
        <v>182</v>
      </c>
      <c r="C7" s="111" t="s">
        <v>68</v>
      </c>
      <c r="D7" s="111" t="s">
        <v>69</v>
      </c>
      <c r="E7" s="111" t="s">
        <v>67</v>
      </c>
      <c r="F7" s="112">
        <v>550168</v>
      </c>
      <c r="G7" s="113">
        <v>619950</v>
      </c>
      <c r="H7" s="111" t="s">
        <v>70</v>
      </c>
      <c r="I7" s="111" t="s">
        <v>70</v>
      </c>
      <c r="J7" s="114">
        <v>45574</v>
      </c>
    </row>
    <row r="8" spans="1:12" ht="14.4">
      <c r="A8" s="111" t="s">
        <v>66</v>
      </c>
      <c r="B8" s="111" t="s">
        <v>182</v>
      </c>
      <c r="C8" s="111" t="s">
        <v>68</v>
      </c>
      <c r="D8" s="111" t="s">
        <v>69</v>
      </c>
      <c r="E8" s="111" t="s">
        <v>67</v>
      </c>
      <c r="F8" s="112">
        <v>550585</v>
      </c>
      <c r="G8" s="113">
        <v>660000</v>
      </c>
      <c r="H8" s="111" t="s">
        <v>70</v>
      </c>
      <c r="I8" s="111" t="s">
        <v>70</v>
      </c>
      <c r="J8" s="114">
        <v>45589</v>
      </c>
    </row>
    <row r="9" spans="1:12" ht="14.4">
      <c r="A9" s="111" t="s">
        <v>66</v>
      </c>
      <c r="B9" s="111" t="s">
        <v>182</v>
      </c>
      <c r="C9" s="111" t="s">
        <v>68</v>
      </c>
      <c r="D9" s="111" t="s">
        <v>69</v>
      </c>
      <c r="E9" s="111" t="s">
        <v>67</v>
      </c>
      <c r="F9" s="112">
        <v>550582</v>
      </c>
      <c r="G9" s="113">
        <v>648820</v>
      </c>
      <c r="H9" s="111" t="s">
        <v>70</v>
      </c>
      <c r="I9" s="111" t="s">
        <v>70</v>
      </c>
      <c r="J9" s="114">
        <v>45589</v>
      </c>
    </row>
    <row r="10" spans="1:12" ht="14.4">
      <c r="A10" s="111" t="s">
        <v>66</v>
      </c>
      <c r="B10" s="111" t="s">
        <v>182</v>
      </c>
      <c r="C10" s="111" t="s">
        <v>68</v>
      </c>
      <c r="D10" s="111" t="s">
        <v>69</v>
      </c>
      <c r="E10" s="111" t="s">
        <v>67</v>
      </c>
      <c r="F10" s="112">
        <v>550532</v>
      </c>
      <c r="G10" s="113">
        <v>509950</v>
      </c>
      <c r="H10" s="111" t="s">
        <v>70</v>
      </c>
      <c r="I10" s="111" t="s">
        <v>70</v>
      </c>
      <c r="J10" s="114">
        <v>45588</v>
      </c>
    </row>
    <row r="11" spans="1:12" ht="14.4">
      <c r="A11" s="111" t="s">
        <v>66</v>
      </c>
      <c r="B11" s="111" t="s">
        <v>182</v>
      </c>
      <c r="C11" s="111" t="s">
        <v>68</v>
      </c>
      <c r="D11" s="111" t="s">
        <v>69</v>
      </c>
      <c r="E11" s="111" t="s">
        <v>67</v>
      </c>
      <c r="F11" s="112">
        <v>550198</v>
      </c>
      <c r="G11" s="113">
        <v>540000</v>
      </c>
      <c r="H11" s="111" t="s">
        <v>70</v>
      </c>
      <c r="I11" s="111" t="s">
        <v>70</v>
      </c>
      <c r="J11" s="114">
        <v>45575</v>
      </c>
    </row>
    <row r="12" spans="1:12" ht="14.4">
      <c r="A12" s="111" t="s">
        <v>66</v>
      </c>
      <c r="B12" s="111" t="s">
        <v>182</v>
      </c>
      <c r="C12" s="111" t="s">
        <v>68</v>
      </c>
      <c r="D12" s="111" t="s">
        <v>69</v>
      </c>
      <c r="E12" s="111" t="s">
        <v>67</v>
      </c>
      <c r="F12" s="112">
        <v>550271</v>
      </c>
      <c r="G12" s="113">
        <v>549950</v>
      </c>
      <c r="H12" s="111" t="s">
        <v>70</v>
      </c>
      <c r="I12" s="111" t="s">
        <v>70</v>
      </c>
      <c r="J12" s="114">
        <v>45579</v>
      </c>
    </row>
    <row r="13" spans="1:12" ht="14.4">
      <c r="A13" s="111" t="s">
        <v>66</v>
      </c>
      <c r="B13" s="111" t="s">
        <v>182</v>
      </c>
      <c r="C13" s="111" t="s">
        <v>68</v>
      </c>
      <c r="D13" s="111" t="s">
        <v>69</v>
      </c>
      <c r="E13" s="111" t="s">
        <v>67</v>
      </c>
      <c r="F13" s="112">
        <v>550631</v>
      </c>
      <c r="G13" s="113">
        <v>524950</v>
      </c>
      <c r="H13" s="111" t="s">
        <v>70</v>
      </c>
      <c r="I13" s="111" t="s">
        <v>70</v>
      </c>
      <c r="J13" s="114">
        <v>45593</v>
      </c>
    </row>
    <row r="14" spans="1:12" ht="14.4">
      <c r="A14" s="111" t="s">
        <v>66</v>
      </c>
      <c r="B14" s="111" t="s">
        <v>182</v>
      </c>
      <c r="C14" s="111" t="s">
        <v>68</v>
      </c>
      <c r="D14" s="111" t="s">
        <v>69</v>
      </c>
      <c r="E14" s="111" t="s">
        <v>67</v>
      </c>
      <c r="F14" s="112">
        <v>550360</v>
      </c>
      <c r="G14" s="113">
        <v>749950</v>
      </c>
      <c r="H14" s="111" t="s">
        <v>70</v>
      </c>
      <c r="I14" s="111" t="s">
        <v>70</v>
      </c>
      <c r="J14" s="114">
        <v>45581</v>
      </c>
    </row>
    <row r="15" spans="1:12" ht="14.4">
      <c r="A15" s="111" t="s">
        <v>66</v>
      </c>
      <c r="B15" s="111" t="s">
        <v>182</v>
      </c>
      <c r="C15" s="111" t="s">
        <v>68</v>
      </c>
      <c r="D15" s="111" t="s">
        <v>69</v>
      </c>
      <c r="E15" s="111" t="s">
        <v>67</v>
      </c>
      <c r="F15" s="112">
        <v>550326</v>
      </c>
      <c r="G15" s="113">
        <v>619950</v>
      </c>
      <c r="H15" s="111" t="s">
        <v>70</v>
      </c>
      <c r="I15" s="111" t="s">
        <v>70</v>
      </c>
      <c r="J15" s="114">
        <v>45580</v>
      </c>
    </row>
    <row r="16" spans="1:12" ht="14.4">
      <c r="A16" s="111" t="s">
        <v>66</v>
      </c>
      <c r="B16" s="111" t="s">
        <v>182</v>
      </c>
      <c r="C16" s="111" t="s">
        <v>68</v>
      </c>
      <c r="D16" s="111" t="s">
        <v>69</v>
      </c>
      <c r="E16" s="111" t="s">
        <v>67</v>
      </c>
      <c r="F16" s="112">
        <v>549989</v>
      </c>
      <c r="G16" s="113">
        <v>520000</v>
      </c>
      <c r="H16" s="111" t="s">
        <v>70</v>
      </c>
      <c r="I16" s="111" t="s">
        <v>70</v>
      </c>
      <c r="J16" s="114">
        <v>45566</v>
      </c>
    </row>
    <row r="17" spans="1:10" ht="14.4">
      <c r="A17" s="111" t="s">
        <v>62</v>
      </c>
      <c r="B17" s="111" t="s">
        <v>183</v>
      </c>
      <c r="C17" s="111" t="s">
        <v>64</v>
      </c>
      <c r="D17" s="111" t="s">
        <v>84</v>
      </c>
      <c r="E17" s="111" t="s">
        <v>80</v>
      </c>
      <c r="F17" s="112">
        <v>550311</v>
      </c>
      <c r="G17" s="113">
        <v>283000</v>
      </c>
      <c r="H17" s="111" t="s">
        <v>61</v>
      </c>
      <c r="I17" s="111" t="s">
        <v>70</v>
      </c>
      <c r="J17" s="114">
        <v>45580</v>
      </c>
    </row>
    <row r="18" spans="1:10" ht="14.4">
      <c r="A18" s="111" t="s">
        <v>62</v>
      </c>
      <c r="B18" s="111" t="s">
        <v>183</v>
      </c>
      <c r="C18" s="111" t="s">
        <v>64</v>
      </c>
      <c r="D18" s="111" t="s">
        <v>84</v>
      </c>
      <c r="E18" s="111" t="s">
        <v>63</v>
      </c>
      <c r="F18" s="112">
        <v>550212</v>
      </c>
      <c r="G18" s="113">
        <v>340000</v>
      </c>
      <c r="H18" s="111" t="s">
        <v>61</v>
      </c>
      <c r="I18" s="111" t="s">
        <v>70</v>
      </c>
      <c r="J18" s="114">
        <v>45575</v>
      </c>
    </row>
    <row r="19" spans="1:10" ht="14.4">
      <c r="A19" s="111" t="s">
        <v>62</v>
      </c>
      <c r="B19" s="111" t="s">
        <v>183</v>
      </c>
      <c r="C19" s="111" t="s">
        <v>64</v>
      </c>
      <c r="D19" s="111" t="s">
        <v>73</v>
      </c>
      <c r="E19" s="111" t="s">
        <v>67</v>
      </c>
      <c r="F19" s="112">
        <v>550346</v>
      </c>
      <c r="G19" s="113">
        <v>1700000</v>
      </c>
      <c r="H19" s="111" t="s">
        <v>61</v>
      </c>
      <c r="I19" s="111" t="s">
        <v>70</v>
      </c>
      <c r="J19" s="114">
        <v>45581</v>
      </c>
    </row>
    <row r="20" spans="1:10" ht="14.4">
      <c r="A20" s="111" t="s">
        <v>62</v>
      </c>
      <c r="B20" s="111" t="s">
        <v>183</v>
      </c>
      <c r="C20" s="111" t="s">
        <v>81</v>
      </c>
      <c r="D20" s="111" t="s">
        <v>96</v>
      </c>
      <c r="E20" s="111" t="s">
        <v>67</v>
      </c>
      <c r="F20" s="112">
        <v>550730</v>
      </c>
      <c r="G20" s="113">
        <v>380000</v>
      </c>
      <c r="H20" s="111" t="s">
        <v>61</v>
      </c>
      <c r="I20" s="111" t="s">
        <v>70</v>
      </c>
      <c r="J20" s="114">
        <v>45596</v>
      </c>
    </row>
    <row r="21" spans="1:10" ht="14.4">
      <c r="A21" s="111" t="s">
        <v>62</v>
      </c>
      <c r="B21" s="111" t="s">
        <v>183</v>
      </c>
      <c r="C21" s="111" t="s">
        <v>64</v>
      </c>
      <c r="D21" s="111" t="s">
        <v>65</v>
      </c>
      <c r="E21" s="111" t="s">
        <v>67</v>
      </c>
      <c r="F21" s="112">
        <v>550250</v>
      </c>
      <c r="G21" s="113">
        <v>445000</v>
      </c>
      <c r="H21" s="111" t="s">
        <v>61</v>
      </c>
      <c r="I21" s="111" t="s">
        <v>70</v>
      </c>
      <c r="J21" s="114">
        <v>45576</v>
      </c>
    </row>
    <row r="22" spans="1:10" ht="14.4">
      <c r="A22" s="111" t="s">
        <v>62</v>
      </c>
      <c r="B22" s="111" t="s">
        <v>183</v>
      </c>
      <c r="C22" s="111" t="s">
        <v>64</v>
      </c>
      <c r="D22" s="111" t="s">
        <v>84</v>
      </c>
      <c r="E22" s="111" t="s">
        <v>67</v>
      </c>
      <c r="F22" s="112">
        <v>550589</v>
      </c>
      <c r="G22" s="113">
        <v>755416</v>
      </c>
      <c r="H22" s="111" t="s">
        <v>70</v>
      </c>
      <c r="I22" s="111" t="s">
        <v>70</v>
      </c>
      <c r="J22" s="114">
        <v>45589</v>
      </c>
    </row>
    <row r="23" spans="1:10" ht="14.4">
      <c r="A23" s="111" t="s">
        <v>62</v>
      </c>
      <c r="B23" s="111" t="s">
        <v>183</v>
      </c>
      <c r="C23" s="111" t="s">
        <v>64</v>
      </c>
      <c r="D23" s="111" t="s">
        <v>73</v>
      </c>
      <c r="E23" s="111" t="s">
        <v>67</v>
      </c>
      <c r="F23" s="112">
        <v>550060</v>
      </c>
      <c r="G23" s="113">
        <v>897777</v>
      </c>
      <c r="H23" s="111" t="s">
        <v>61</v>
      </c>
      <c r="I23" s="111" t="s">
        <v>70</v>
      </c>
      <c r="J23" s="114">
        <v>45569</v>
      </c>
    </row>
    <row r="24" spans="1:10" ht="14.4">
      <c r="A24" s="111" t="s">
        <v>62</v>
      </c>
      <c r="B24" s="111" t="s">
        <v>183</v>
      </c>
      <c r="C24" s="111" t="s">
        <v>64</v>
      </c>
      <c r="D24" s="111" t="s">
        <v>73</v>
      </c>
      <c r="E24" s="111" t="s">
        <v>67</v>
      </c>
      <c r="F24" s="112">
        <v>550578</v>
      </c>
      <c r="G24" s="113">
        <v>746339</v>
      </c>
      <c r="H24" s="111" t="s">
        <v>70</v>
      </c>
      <c r="I24" s="111" t="s">
        <v>70</v>
      </c>
      <c r="J24" s="114">
        <v>45589</v>
      </c>
    </row>
    <row r="25" spans="1:10" ht="14.4">
      <c r="A25" s="111" t="s">
        <v>62</v>
      </c>
      <c r="B25" s="111" t="s">
        <v>183</v>
      </c>
      <c r="C25" s="111" t="s">
        <v>64</v>
      </c>
      <c r="D25" s="111" t="s">
        <v>84</v>
      </c>
      <c r="E25" s="111" t="s">
        <v>67</v>
      </c>
      <c r="F25" s="112">
        <v>550567</v>
      </c>
      <c r="G25" s="113">
        <v>802500</v>
      </c>
      <c r="H25" s="111" t="s">
        <v>61</v>
      </c>
      <c r="I25" s="111" t="s">
        <v>70</v>
      </c>
      <c r="J25" s="114">
        <v>45589</v>
      </c>
    </row>
    <row r="26" spans="1:10" ht="14.4">
      <c r="A26" s="111" t="s">
        <v>62</v>
      </c>
      <c r="B26" s="111" t="s">
        <v>183</v>
      </c>
      <c r="C26" s="111" t="s">
        <v>64</v>
      </c>
      <c r="D26" s="111" t="s">
        <v>73</v>
      </c>
      <c r="E26" s="111" t="s">
        <v>67</v>
      </c>
      <c r="F26" s="112">
        <v>550481</v>
      </c>
      <c r="G26" s="113">
        <v>775000</v>
      </c>
      <c r="H26" s="111" t="s">
        <v>61</v>
      </c>
      <c r="I26" s="111" t="s">
        <v>70</v>
      </c>
      <c r="J26" s="114">
        <v>45587</v>
      </c>
    </row>
    <row r="27" spans="1:10" ht="14.4">
      <c r="A27" s="111" t="s">
        <v>62</v>
      </c>
      <c r="B27" s="111" t="s">
        <v>183</v>
      </c>
      <c r="C27" s="111" t="s">
        <v>81</v>
      </c>
      <c r="D27" s="111" t="s">
        <v>95</v>
      </c>
      <c r="E27" s="111" t="s">
        <v>67</v>
      </c>
      <c r="F27" s="112">
        <v>550305</v>
      </c>
      <c r="G27" s="113">
        <v>190000</v>
      </c>
      <c r="H27" s="111" t="s">
        <v>61</v>
      </c>
      <c r="I27" s="111" t="s">
        <v>70</v>
      </c>
      <c r="J27" s="114">
        <v>45580</v>
      </c>
    </row>
    <row r="28" spans="1:10" ht="14.4">
      <c r="A28" s="111" t="s">
        <v>62</v>
      </c>
      <c r="B28" s="111" t="s">
        <v>183</v>
      </c>
      <c r="C28" s="111" t="s">
        <v>81</v>
      </c>
      <c r="D28" s="111" t="s">
        <v>96</v>
      </c>
      <c r="E28" s="111" t="s">
        <v>80</v>
      </c>
      <c r="F28" s="112">
        <v>550319</v>
      </c>
      <c r="G28" s="113">
        <v>282500</v>
      </c>
      <c r="H28" s="111" t="s">
        <v>61</v>
      </c>
      <c r="I28" s="111" t="s">
        <v>70</v>
      </c>
      <c r="J28" s="114">
        <v>45580</v>
      </c>
    </row>
    <row r="29" spans="1:10" ht="14.4">
      <c r="A29" s="111" t="s">
        <v>62</v>
      </c>
      <c r="B29" s="111" t="s">
        <v>183</v>
      </c>
      <c r="C29" s="111" t="s">
        <v>64</v>
      </c>
      <c r="D29" s="111" t="s">
        <v>84</v>
      </c>
      <c r="E29" s="111" t="s">
        <v>67</v>
      </c>
      <c r="F29" s="112">
        <v>550721</v>
      </c>
      <c r="G29" s="113">
        <v>320000</v>
      </c>
      <c r="H29" s="111" t="s">
        <v>61</v>
      </c>
      <c r="I29" s="111" t="s">
        <v>70</v>
      </c>
      <c r="J29" s="114">
        <v>45596</v>
      </c>
    </row>
    <row r="30" spans="1:10" ht="14.4">
      <c r="A30" s="111" t="s">
        <v>62</v>
      </c>
      <c r="B30" s="111" t="s">
        <v>183</v>
      </c>
      <c r="C30" s="111" t="s">
        <v>64</v>
      </c>
      <c r="D30" s="111" t="s">
        <v>65</v>
      </c>
      <c r="E30" s="111" t="s">
        <v>67</v>
      </c>
      <c r="F30" s="112">
        <v>550488</v>
      </c>
      <c r="G30" s="113">
        <v>460000</v>
      </c>
      <c r="H30" s="111" t="s">
        <v>61</v>
      </c>
      <c r="I30" s="111" t="s">
        <v>70</v>
      </c>
      <c r="J30" s="114">
        <v>45587</v>
      </c>
    </row>
    <row r="31" spans="1:10" ht="14.4">
      <c r="A31" s="111" t="s">
        <v>62</v>
      </c>
      <c r="B31" s="111" t="s">
        <v>183</v>
      </c>
      <c r="C31" s="111" t="s">
        <v>64</v>
      </c>
      <c r="D31" s="111" t="s">
        <v>73</v>
      </c>
      <c r="E31" s="111" t="s">
        <v>67</v>
      </c>
      <c r="F31" s="112">
        <v>549995</v>
      </c>
      <c r="G31" s="113">
        <v>360000</v>
      </c>
      <c r="H31" s="111" t="s">
        <v>61</v>
      </c>
      <c r="I31" s="111" t="s">
        <v>70</v>
      </c>
      <c r="J31" s="114">
        <v>45566</v>
      </c>
    </row>
    <row r="32" spans="1:10" ht="14.4">
      <c r="A32" s="111" t="s">
        <v>62</v>
      </c>
      <c r="B32" s="111" t="s">
        <v>183</v>
      </c>
      <c r="C32" s="111" t="s">
        <v>81</v>
      </c>
      <c r="D32" s="111" t="s">
        <v>96</v>
      </c>
      <c r="E32" s="111" t="s">
        <v>116</v>
      </c>
      <c r="F32" s="112">
        <v>550676</v>
      </c>
      <c r="G32" s="113">
        <v>230000</v>
      </c>
      <c r="H32" s="111" t="s">
        <v>61</v>
      </c>
      <c r="I32" s="111" t="s">
        <v>70</v>
      </c>
      <c r="J32" s="114">
        <v>45595</v>
      </c>
    </row>
    <row r="33" spans="1:10" ht="14.4">
      <c r="A33" s="111" t="s">
        <v>62</v>
      </c>
      <c r="B33" s="111" t="s">
        <v>183</v>
      </c>
      <c r="C33" s="111" t="s">
        <v>64</v>
      </c>
      <c r="D33" s="111" t="s">
        <v>65</v>
      </c>
      <c r="E33" s="111" t="s">
        <v>67</v>
      </c>
      <c r="F33" s="112">
        <v>550679</v>
      </c>
      <c r="G33" s="113">
        <v>365000</v>
      </c>
      <c r="H33" s="111" t="s">
        <v>61</v>
      </c>
      <c r="I33" s="111" t="s">
        <v>70</v>
      </c>
      <c r="J33" s="114">
        <v>45595</v>
      </c>
    </row>
    <row r="34" spans="1:10" ht="14.4">
      <c r="A34" s="111" t="s">
        <v>62</v>
      </c>
      <c r="B34" s="111" t="s">
        <v>183</v>
      </c>
      <c r="C34" s="111" t="s">
        <v>64</v>
      </c>
      <c r="D34" s="111" t="s">
        <v>73</v>
      </c>
      <c r="E34" s="111" t="s">
        <v>80</v>
      </c>
      <c r="F34" s="112">
        <v>550726</v>
      </c>
      <c r="G34" s="113">
        <v>447860</v>
      </c>
      <c r="H34" s="111" t="s">
        <v>70</v>
      </c>
      <c r="I34" s="111" t="s">
        <v>70</v>
      </c>
      <c r="J34" s="114">
        <v>45596</v>
      </c>
    </row>
    <row r="35" spans="1:10" ht="14.4">
      <c r="A35" s="111" t="s">
        <v>62</v>
      </c>
      <c r="B35" s="111" t="s">
        <v>183</v>
      </c>
      <c r="C35" s="111" t="s">
        <v>64</v>
      </c>
      <c r="D35" s="111" t="s">
        <v>73</v>
      </c>
      <c r="E35" s="111" t="s">
        <v>67</v>
      </c>
      <c r="F35" s="112">
        <v>550164</v>
      </c>
      <c r="G35" s="113">
        <v>357000</v>
      </c>
      <c r="H35" s="111" t="s">
        <v>61</v>
      </c>
      <c r="I35" s="111" t="s">
        <v>70</v>
      </c>
      <c r="J35" s="114">
        <v>45574</v>
      </c>
    </row>
    <row r="36" spans="1:10" ht="14.4">
      <c r="A36" s="111" t="s">
        <v>62</v>
      </c>
      <c r="B36" s="111" t="s">
        <v>183</v>
      </c>
      <c r="C36" s="111" t="s">
        <v>64</v>
      </c>
      <c r="D36" s="111" t="s">
        <v>84</v>
      </c>
      <c r="E36" s="111" t="s">
        <v>67</v>
      </c>
      <c r="F36" s="112">
        <v>550663</v>
      </c>
      <c r="G36" s="113">
        <v>523000</v>
      </c>
      <c r="H36" s="111" t="s">
        <v>61</v>
      </c>
      <c r="I36" s="111" t="s">
        <v>70</v>
      </c>
      <c r="J36" s="114">
        <v>45594</v>
      </c>
    </row>
    <row r="37" spans="1:10" ht="14.4">
      <c r="A37" s="111" t="s">
        <v>62</v>
      </c>
      <c r="B37" s="111" t="s">
        <v>183</v>
      </c>
      <c r="C37" s="111" t="s">
        <v>81</v>
      </c>
      <c r="D37" s="111" t="s">
        <v>88</v>
      </c>
      <c r="E37" s="111" t="s">
        <v>67</v>
      </c>
      <c r="F37" s="112">
        <v>550127</v>
      </c>
      <c r="G37" s="113">
        <v>395000</v>
      </c>
      <c r="H37" s="111" t="s">
        <v>61</v>
      </c>
      <c r="I37" s="111" t="s">
        <v>70</v>
      </c>
      <c r="J37" s="114">
        <v>45573</v>
      </c>
    </row>
    <row r="38" spans="1:10" ht="14.4">
      <c r="A38" s="111" t="s">
        <v>62</v>
      </c>
      <c r="B38" s="111" t="s">
        <v>183</v>
      </c>
      <c r="C38" s="111" t="s">
        <v>64</v>
      </c>
      <c r="D38" s="111" t="s">
        <v>73</v>
      </c>
      <c r="E38" s="111" t="s">
        <v>67</v>
      </c>
      <c r="F38" s="112">
        <v>550063</v>
      </c>
      <c r="G38" s="113">
        <v>785000</v>
      </c>
      <c r="H38" s="111" t="s">
        <v>61</v>
      </c>
      <c r="I38" s="111" t="s">
        <v>70</v>
      </c>
      <c r="J38" s="114">
        <v>45569</v>
      </c>
    </row>
    <row r="39" spans="1:10" ht="14.4">
      <c r="A39" s="111" t="s">
        <v>62</v>
      </c>
      <c r="B39" s="111" t="s">
        <v>183</v>
      </c>
      <c r="C39" s="111" t="s">
        <v>64</v>
      </c>
      <c r="D39" s="111" t="s">
        <v>84</v>
      </c>
      <c r="E39" s="111" t="s">
        <v>67</v>
      </c>
      <c r="F39" s="112">
        <v>550068</v>
      </c>
      <c r="G39" s="113">
        <v>435000</v>
      </c>
      <c r="H39" s="111" t="s">
        <v>61</v>
      </c>
      <c r="I39" s="111" t="s">
        <v>70</v>
      </c>
      <c r="J39" s="114">
        <v>45569</v>
      </c>
    </row>
    <row r="40" spans="1:10" ht="14.4">
      <c r="A40" s="111" t="s">
        <v>62</v>
      </c>
      <c r="B40" s="111" t="s">
        <v>183</v>
      </c>
      <c r="C40" s="111" t="s">
        <v>64</v>
      </c>
      <c r="D40" s="111" t="s">
        <v>73</v>
      </c>
      <c r="E40" s="111" t="s">
        <v>67</v>
      </c>
      <c r="F40" s="112">
        <v>550371</v>
      </c>
      <c r="G40" s="113">
        <v>841999</v>
      </c>
      <c r="H40" s="111" t="s">
        <v>70</v>
      </c>
      <c r="I40" s="111" t="s">
        <v>70</v>
      </c>
      <c r="J40" s="114">
        <v>45582</v>
      </c>
    </row>
    <row r="41" spans="1:10" ht="14.4">
      <c r="A41" s="111" t="s">
        <v>62</v>
      </c>
      <c r="B41" s="111" t="s">
        <v>183</v>
      </c>
      <c r="C41" s="111" t="s">
        <v>64</v>
      </c>
      <c r="D41" s="111" t="s">
        <v>73</v>
      </c>
      <c r="E41" s="111" t="s">
        <v>67</v>
      </c>
      <c r="F41" s="112">
        <v>550083</v>
      </c>
      <c r="G41" s="113">
        <v>525000</v>
      </c>
      <c r="H41" s="111" t="s">
        <v>61</v>
      </c>
      <c r="I41" s="111" t="s">
        <v>70</v>
      </c>
      <c r="J41" s="114">
        <v>45572</v>
      </c>
    </row>
    <row r="42" spans="1:10" ht="14.4">
      <c r="A42" s="111" t="s">
        <v>62</v>
      </c>
      <c r="B42" s="111" t="s">
        <v>183</v>
      </c>
      <c r="C42" s="111" t="s">
        <v>64</v>
      </c>
      <c r="D42" s="111" t="s">
        <v>65</v>
      </c>
      <c r="E42" s="111" t="s">
        <v>63</v>
      </c>
      <c r="F42" s="112">
        <v>549973</v>
      </c>
      <c r="G42" s="113">
        <v>270000</v>
      </c>
      <c r="H42" s="111" t="s">
        <v>61</v>
      </c>
      <c r="I42" s="111" t="s">
        <v>70</v>
      </c>
      <c r="J42" s="114">
        <v>45566</v>
      </c>
    </row>
    <row r="43" spans="1:10" ht="14.4">
      <c r="A43" s="111" t="s">
        <v>85</v>
      </c>
      <c r="B43" s="111" t="s">
        <v>184</v>
      </c>
      <c r="C43" s="111" t="s">
        <v>81</v>
      </c>
      <c r="D43" s="111" t="s">
        <v>86</v>
      </c>
      <c r="E43" s="111" t="s">
        <v>67</v>
      </c>
      <c r="F43" s="112">
        <v>550521</v>
      </c>
      <c r="G43" s="113">
        <v>310000</v>
      </c>
      <c r="H43" s="111" t="s">
        <v>61</v>
      </c>
      <c r="I43" s="111" t="s">
        <v>70</v>
      </c>
      <c r="J43" s="114">
        <v>45588</v>
      </c>
    </row>
    <row r="44" spans="1:10" ht="14.4">
      <c r="A44" s="111" t="s">
        <v>85</v>
      </c>
      <c r="B44" s="111" t="s">
        <v>184</v>
      </c>
      <c r="C44" s="111" t="s">
        <v>81</v>
      </c>
      <c r="D44" s="111" t="s">
        <v>86</v>
      </c>
      <c r="E44" s="111" t="s">
        <v>67</v>
      </c>
      <c r="F44" s="112">
        <v>550101</v>
      </c>
      <c r="G44" s="113">
        <v>380000</v>
      </c>
      <c r="H44" s="111" t="s">
        <v>61</v>
      </c>
      <c r="I44" s="111" t="s">
        <v>70</v>
      </c>
      <c r="J44" s="114">
        <v>45572</v>
      </c>
    </row>
    <row r="45" spans="1:10" ht="14.4">
      <c r="A45" s="111" t="s">
        <v>85</v>
      </c>
      <c r="B45" s="111" t="s">
        <v>184</v>
      </c>
      <c r="C45" s="111" t="s">
        <v>119</v>
      </c>
      <c r="D45" s="111" t="s">
        <v>120</v>
      </c>
      <c r="E45" s="111" t="s">
        <v>94</v>
      </c>
      <c r="F45" s="112">
        <v>550692</v>
      </c>
      <c r="G45" s="113">
        <v>250000</v>
      </c>
      <c r="H45" s="111" t="s">
        <v>61</v>
      </c>
      <c r="I45" s="111" t="s">
        <v>70</v>
      </c>
      <c r="J45" s="114">
        <v>45595</v>
      </c>
    </row>
    <row r="46" spans="1:10" ht="14.4">
      <c r="A46" s="111" t="s">
        <v>57</v>
      </c>
      <c r="B46" s="111" t="s">
        <v>185</v>
      </c>
      <c r="C46" s="111" t="s">
        <v>59</v>
      </c>
      <c r="D46" s="111" t="s">
        <v>60</v>
      </c>
      <c r="E46" s="111" t="s">
        <v>94</v>
      </c>
      <c r="F46" s="112">
        <v>550187</v>
      </c>
      <c r="G46" s="113">
        <v>1383000</v>
      </c>
      <c r="H46" s="111" t="s">
        <v>61</v>
      </c>
      <c r="I46" s="111" t="s">
        <v>70</v>
      </c>
      <c r="J46" s="114">
        <v>45575</v>
      </c>
    </row>
    <row r="47" spans="1:10" ht="14.4">
      <c r="A47" s="111" t="s">
        <v>57</v>
      </c>
      <c r="B47" s="111" t="s">
        <v>185</v>
      </c>
      <c r="C47" s="111" t="s">
        <v>64</v>
      </c>
      <c r="D47" s="111" t="s">
        <v>72</v>
      </c>
      <c r="E47" s="111" t="s">
        <v>67</v>
      </c>
      <c r="F47" s="112">
        <v>550087</v>
      </c>
      <c r="G47" s="113">
        <v>610000</v>
      </c>
      <c r="H47" s="111" t="s">
        <v>61</v>
      </c>
      <c r="I47" s="111" t="s">
        <v>70</v>
      </c>
      <c r="J47" s="114">
        <v>45572</v>
      </c>
    </row>
    <row r="48" spans="1:10" ht="14.4">
      <c r="A48" s="111" t="s">
        <v>57</v>
      </c>
      <c r="B48" s="111" t="s">
        <v>185</v>
      </c>
      <c r="C48" s="111" t="s">
        <v>64</v>
      </c>
      <c r="D48" s="111" t="s">
        <v>72</v>
      </c>
      <c r="E48" s="111" t="s">
        <v>67</v>
      </c>
      <c r="F48" s="112">
        <v>550070</v>
      </c>
      <c r="G48" s="113">
        <v>380000</v>
      </c>
      <c r="H48" s="111" t="s">
        <v>61</v>
      </c>
      <c r="I48" s="111" t="s">
        <v>70</v>
      </c>
      <c r="J48" s="114">
        <v>45569</v>
      </c>
    </row>
    <row r="49" spans="1:10" ht="14.4">
      <c r="A49" s="111" t="s">
        <v>57</v>
      </c>
      <c r="B49" s="111" t="s">
        <v>185</v>
      </c>
      <c r="C49" s="111" t="s">
        <v>64</v>
      </c>
      <c r="D49" s="111" t="s">
        <v>72</v>
      </c>
      <c r="E49" s="111" t="s">
        <v>67</v>
      </c>
      <c r="F49" s="112">
        <v>550323</v>
      </c>
      <c r="G49" s="113">
        <v>279000</v>
      </c>
      <c r="H49" s="111" t="s">
        <v>61</v>
      </c>
      <c r="I49" s="111" t="s">
        <v>70</v>
      </c>
      <c r="J49" s="114">
        <v>45580</v>
      </c>
    </row>
    <row r="50" spans="1:10" ht="14.4">
      <c r="A50" s="111" t="s">
        <v>57</v>
      </c>
      <c r="B50" s="111" t="s">
        <v>185</v>
      </c>
      <c r="C50" s="111" t="s">
        <v>76</v>
      </c>
      <c r="D50" s="111" t="s">
        <v>87</v>
      </c>
      <c r="E50" s="111" t="s">
        <v>67</v>
      </c>
      <c r="F50" s="112">
        <v>550106</v>
      </c>
      <c r="G50" s="113">
        <v>230000</v>
      </c>
      <c r="H50" s="111" t="s">
        <v>61</v>
      </c>
      <c r="I50" s="111" t="s">
        <v>70</v>
      </c>
      <c r="J50" s="114">
        <v>45572</v>
      </c>
    </row>
    <row r="51" spans="1:10" ht="14.4">
      <c r="A51" s="111" t="s">
        <v>57</v>
      </c>
      <c r="B51" s="111" t="s">
        <v>185</v>
      </c>
      <c r="C51" s="111" t="s">
        <v>59</v>
      </c>
      <c r="D51" s="111" t="s">
        <v>60</v>
      </c>
      <c r="E51" s="111" t="s">
        <v>67</v>
      </c>
      <c r="F51" s="112">
        <v>550245</v>
      </c>
      <c r="G51" s="113">
        <v>360000</v>
      </c>
      <c r="H51" s="111" t="s">
        <v>61</v>
      </c>
      <c r="I51" s="111" t="s">
        <v>70</v>
      </c>
      <c r="J51" s="114">
        <v>45576</v>
      </c>
    </row>
    <row r="52" spans="1:10" ht="14.4">
      <c r="A52" s="111" t="s">
        <v>57</v>
      </c>
      <c r="B52" s="111" t="s">
        <v>185</v>
      </c>
      <c r="C52" s="111" t="s">
        <v>78</v>
      </c>
      <c r="D52" s="111" t="s">
        <v>79</v>
      </c>
      <c r="E52" s="111" t="s">
        <v>67</v>
      </c>
      <c r="F52" s="112">
        <v>550253</v>
      </c>
      <c r="G52" s="113">
        <v>689000</v>
      </c>
      <c r="H52" s="111" t="s">
        <v>61</v>
      </c>
      <c r="I52" s="111" t="s">
        <v>70</v>
      </c>
      <c r="J52" s="114">
        <v>45576</v>
      </c>
    </row>
    <row r="53" spans="1:10" ht="14.4">
      <c r="A53" s="111" t="s">
        <v>57</v>
      </c>
      <c r="B53" s="111" t="s">
        <v>185</v>
      </c>
      <c r="C53" s="111" t="s">
        <v>104</v>
      </c>
      <c r="D53" s="111" t="s">
        <v>105</v>
      </c>
      <c r="E53" s="111" t="s">
        <v>67</v>
      </c>
      <c r="F53" s="112">
        <v>550490</v>
      </c>
      <c r="G53" s="113">
        <v>374900</v>
      </c>
      <c r="H53" s="111" t="s">
        <v>61</v>
      </c>
      <c r="I53" s="111" t="s">
        <v>70</v>
      </c>
      <c r="J53" s="114">
        <v>45587</v>
      </c>
    </row>
    <row r="54" spans="1:10" ht="14.4">
      <c r="A54" s="111" t="s">
        <v>57</v>
      </c>
      <c r="B54" s="111" t="s">
        <v>185</v>
      </c>
      <c r="C54" s="111" t="s">
        <v>78</v>
      </c>
      <c r="D54" s="111" t="s">
        <v>101</v>
      </c>
      <c r="E54" s="111" t="s">
        <v>80</v>
      </c>
      <c r="F54" s="112">
        <v>550653</v>
      </c>
      <c r="G54" s="113">
        <v>543395</v>
      </c>
      <c r="H54" s="111" t="s">
        <v>70</v>
      </c>
      <c r="I54" s="111" t="s">
        <v>70</v>
      </c>
      <c r="J54" s="114">
        <v>45594</v>
      </c>
    </row>
    <row r="55" spans="1:10" ht="14.4">
      <c r="A55" s="111" t="s">
        <v>57</v>
      </c>
      <c r="B55" s="111" t="s">
        <v>185</v>
      </c>
      <c r="C55" s="111" t="s">
        <v>64</v>
      </c>
      <c r="D55" s="111" t="s">
        <v>72</v>
      </c>
      <c r="E55" s="111" t="s">
        <v>67</v>
      </c>
      <c r="F55" s="112">
        <v>550719</v>
      </c>
      <c r="G55" s="113">
        <v>479900</v>
      </c>
      <c r="H55" s="111" t="s">
        <v>61</v>
      </c>
      <c r="I55" s="111" t="s">
        <v>70</v>
      </c>
      <c r="J55" s="114">
        <v>45596</v>
      </c>
    </row>
    <row r="56" spans="1:10" ht="14.4">
      <c r="A56" s="111" t="s">
        <v>57</v>
      </c>
      <c r="B56" s="111" t="s">
        <v>185</v>
      </c>
      <c r="C56" s="111" t="s">
        <v>76</v>
      </c>
      <c r="D56" s="111" t="s">
        <v>87</v>
      </c>
      <c r="E56" s="111" t="s">
        <v>67</v>
      </c>
      <c r="F56" s="112">
        <v>550711</v>
      </c>
      <c r="G56" s="113">
        <v>559000</v>
      </c>
      <c r="H56" s="111" t="s">
        <v>61</v>
      </c>
      <c r="I56" s="111" t="s">
        <v>70</v>
      </c>
      <c r="J56" s="114">
        <v>45596</v>
      </c>
    </row>
    <row r="57" spans="1:10" ht="14.4">
      <c r="A57" s="111" t="s">
        <v>57</v>
      </c>
      <c r="B57" s="111" t="s">
        <v>185</v>
      </c>
      <c r="C57" s="111" t="s">
        <v>64</v>
      </c>
      <c r="D57" s="111" t="s">
        <v>72</v>
      </c>
      <c r="E57" s="111" t="s">
        <v>67</v>
      </c>
      <c r="F57" s="112">
        <v>549992</v>
      </c>
      <c r="G57" s="113">
        <v>491500</v>
      </c>
      <c r="H57" s="111" t="s">
        <v>61</v>
      </c>
      <c r="I57" s="111" t="s">
        <v>70</v>
      </c>
      <c r="J57" s="114">
        <v>45566</v>
      </c>
    </row>
    <row r="58" spans="1:10" ht="14.4">
      <c r="A58" s="111" t="s">
        <v>57</v>
      </c>
      <c r="B58" s="111" t="s">
        <v>185</v>
      </c>
      <c r="C58" s="111" t="s">
        <v>78</v>
      </c>
      <c r="D58" s="111" t="s">
        <v>117</v>
      </c>
      <c r="E58" s="111" t="s">
        <v>67</v>
      </c>
      <c r="F58" s="112">
        <v>550685</v>
      </c>
      <c r="G58" s="113">
        <v>540000</v>
      </c>
      <c r="H58" s="111" t="s">
        <v>61</v>
      </c>
      <c r="I58" s="111" t="s">
        <v>70</v>
      </c>
      <c r="J58" s="114">
        <v>45595</v>
      </c>
    </row>
    <row r="59" spans="1:10" ht="14.4">
      <c r="A59" s="111" t="s">
        <v>57</v>
      </c>
      <c r="B59" s="111" t="s">
        <v>185</v>
      </c>
      <c r="C59" s="111" t="s">
        <v>78</v>
      </c>
      <c r="D59" s="111" t="s">
        <v>79</v>
      </c>
      <c r="E59" s="111" t="s">
        <v>67</v>
      </c>
      <c r="F59" s="112">
        <v>550513</v>
      </c>
      <c r="G59" s="113">
        <v>805000</v>
      </c>
      <c r="H59" s="111" t="s">
        <v>61</v>
      </c>
      <c r="I59" s="111" t="s">
        <v>70</v>
      </c>
      <c r="J59" s="114">
        <v>45588</v>
      </c>
    </row>
    <row r="60" spans="1:10" ht="14.4">
      <c r="A60" s="111" t="s">
        <v>57</v>
      </c>
      <c r="B60" s="111" t="s">
        <v>185</v>
      </c>
      <c r="C60" s="111" t="s">
        <v>76</v>
      </c>
      <c r="D60" s="111" t="s">
        <v>87</v>
      </c>
      <c r="E60" s="111" t="s">
        <v>94</v>
      </c>
      <c r="F60" s="112">
        <v>550499</v>
      </c>
      <c r="G60" s="113">
        <v>3500000</v>
      </c>
      <c r="H60" s="111" t="s">
        <v>61</v>
      </c>
      <c r="I60" s="111" t="s">
        <v>70</v>
      </c>
      <c r="J60" s="114">
        <v>45587</v>
      </c>
    </row>
    <row r="61" spans="1:10" ht="14.4">
      <c r="A61" s="111" t="s">
        <v>57</v>
      </c>
      <c r="B61" s="111" t="s">
        <v>185</v>
      </c>
      <c r="C61" s="111" t="s">
        <v>78</v>
      </c>
      <c r="D61" s="111" t="s">
        <v>79</v>
      </c>
      <c r="E61" s="111" t="s">
        <v>67</v>
      </c>
      <c r="F61" s="112">
        <v>550026</v>
      </c>
      <c r="G61" s="113">
        <v>530000</v>
      </c>
      <c r="H61" s="111" t="s">
        <v>61</v>
      </c>
      <c r="I61" s="111" t="s">
        <v>70</v>
      </c>
      <c r="J61" s="114">
        <v>45567</v>
      </c>
    </row>
    <row r="62" spans="1:10" ht="14.4">
      <c r="A62" s="111" t="s">
        <v>57</v>
      </c>
      <c r="B62" s="111" t="s">
        <v>185</v>
      </c>
      <c r="C62" s="111" t="s">
        <v>104</v>
      </c>
      <c r="D62" s="111" t="s">
        <v>105</v>
      </c>
      <c r="E62" s="111" t="s">
        <v>80</v>
      </c>
      <c r="F62" s="112">
        <v>550493</v>
      </c>
      <c r="G62" s="113">
        <v>364999</v>
      </c>
      <c r="H62" s="111" t="s">
        <v>61</v>
      </c>
      <c r="I62" s="111" t="s">
        <v>70</v>
      </c>
      <c r="J62" s="114">
        <v>45587</v>
      </c>
    </row>
    <row r="63" spans="1:10" ht="14.4">
      <c r="A63" s="111" t="s">
        <v>57</v>
      </c>
      <c r="B63" s="111" t="s">
        <v>185</v>
      </c>
      <c r="C63" s="111" t="s">
        <v>64</v>
      </c>
      <c r="D63" s="111" t="s">
        <v>72</v>
      </c>
      <c r="E63" s="111" t="s">
        <v>67</v>
      </c>
      <c r="F63" s="112">
        <v>550383</v>
      </c>
      <c r="G63" s="113">
        <v>299900</v>
      </c>
      <c r="H63" s="111" t="s">
        <v>61</v>
      </c>
      <c r="I63" s="111" t="s">
        <v>70</v>
      </c>
      <c r="J63" s="114">
        <v>45582</v>
      </c>
    </row>
    <row r="64" spans="1:10" ht="14.4">
      <c r="A64" s="111" t="s">
        <v>57</v>
      </c>
      <c r="B64" s="111" t="s">
        <v>185</v>
      </c>
      <c r="C64" s="111" t="s">
        <v>78</v>
      </c>
      <c r="D64" s="111" t="s">
        <v>101</v>
      </c>
      <c r="E64" s="111" t="s">
        <v>67</v>
      </c>
      <c r="F64" s="112">
        <v>550579</v>
      </c>
      <c r="G64" s="113">
        <v>2750000</v>
      </c>
      <c r="H64" s="111" t="s">
        <v>61</v>
      </c>
      <c r="I64" s="111" t="s">
        <v>70</v>
      </c>
      <c r="J64" s="114">
        <v>45589</v>
      </c>
    </row>
    <row r="65" spans="1:10" ht="14.4">
      <c r="A65" s="111" t="s">
        <v>57</v>
      </c>
      <c r="B65" s="111" t="s">
        <v>185</v>
      </c>
      <c r="C65" s="111" t="s">
        <v>78</v>
      </c>
      <c r="D65" s="111" t="s">
        <v>100</v>
      </c>
      <c r="E65" s="111" t="s">
        <v>58</v>
      </c>
      <c r="F65" s="112">
        <v>550426</v>
      </c>
      <c r="G65" s="113">
        <v>225000</v>
      </c>
      <c r="H65" s="111" t="s">
        <v>61</v>
      </c>
      <c r="I65" s="111" t="s">
        <v>70</v>
      </c>
      <c r="J65" s="114">
        <v>45583</v>
      </c>
    </row>
    <row r="66" spans="1:10" ht="14.4">
      <c r="A66" s="111" t="s">
        <v>57</v>
      </c>
      <c r="B66" s="111" t="s">
        <v>185</v>
      </c>
      <c r="C66" s="111" t="s">
        <v>59</v>
      </c>
      <c r="D66" s="111" t="s">
        <v>60</v>
      </c>
      <c r="E66" s="111" t="s">
        <v>58</v>
      </c>
      <c r="F66" s="112">
        <v>549972</v>
      </c>
      <c r="G66" s="113">
        <v>472500</v>
      </c>
      <c r="H66" s="111" t="s">
        <v>61</v>
      </c>
      <c r="I66" s="111" t="s">
        <v>70</v>
      </c>
      <c r="J66" s="114">
        <v>45566</v>
      </c>
    </row>
    <row r="67" spans="1:10" ht="14.4">
      <c r="A67" s="111" t="s">
        <v>57</v>
      </c>
      <c r="B67" s="111" t="s">
        <v>185</v>
      </c>
      <c r="C67" s="111" t="s">
        <v>78</v>
      </c>
      <c r="D67" s="111" t="s">
        <v>79</v>
      </c>
      <c r="E67" s="111" t="s">
        <v>67</v>
      </c>
      <c r="F67" s="112">
        <v>550041</v>
      </c>
      <c r="G67" s="113">
        <v>440000</v>
      </c>
      <c r="H67" s="111" t="s">
        <v>61</v>
      </c>
      <c r="I67" s="111" t="s">
        <v>70</v>
      </c>
      <c r="J67" s="114">
        <v>45568</v>
      </c>
    </row>
    <row r="68" spans="1:10" ht="14.4">
      <c r="A68" s="111" t="s">
        <v>57</v>
      </c>
      <c r="B68" s="111" t="s">
        <v>185</v>
      </c>
      <c r="C68" s="111" t="s">
        <v>78</v>
      </c>
      <c r="D68" s="111" t="s">
        <v>100</v>
      </c>
      <c r="E68" s="111" t="s">
        <v>63</v>
      </c>
      <c r="F68" s="112">
        <v>550425</v>
      </c>
      <c r="G68" s="113">
        <v>120000</v>
      </c>
      <c r="H68" s="111" t="s">
        <v>61</v>
      </c>
      <c r="I68" s="111" t="s">
        <v>70</v>
      </c>
      <c r="J68" s="114">
        <v>45583</v>
      </c>
    </row>
    <row r="69" spans="1:10" ht="14.4">
      <c r="A69" s="111" t="s">
        <v>57</v>
      </c>
      <c r="B69" s="111" t="s">
        <v>185</v>
      </c>
      <c r="C69" s="111" t="s">
        <v>78</v>
      </c>
      <c r="D69" s="111" t="s">
        <v>101</v>
      </c>
      <c r="E69" s="111" t="s">
        <v>67</v>
      </c>
      <c r="F69" s="112">
        <v>550429</v>
      </c>
      <c r="G69" s="113">
        <v>635000</v>
      </c>
      <c r="H69" s="111" t="s">
        <v>61</v>
      </c>
      <c r="I69" s="111" t="s">
        <v>70</v>
      </c>
      <c r="J69" s="114">
        <v>45583</v>
      </c>
    </row>
    <row r="70" spans="1:10" ht="14.4">
      <c r="A70" s="111" t="s">
        <v>57</v>
      </c>
      <c r="B70" s="111" t="s">
        <v>185</v>
      </c>
      <c r="C70" s="111" t="s">
        <v>64</v>
      </c>
      <c r="D70" s="111" t="s">
        <v>72</v>
      </c>
      <c r="E70" s="111" t="s">
        <v>67</v>
      </c>
      <c r="F70" s="112">
        <v>550458</v>
      </c>
      <c r="G70" s="113">
        <v>385000</v>
      </c>
      <c r="H70" s="111" t="s">
        <v>61</v>
      </c>
      <c r="I70" s="111" t="s">
        <v>70</v>
      </c>
      <c r="J70" s="114">
        <v>45586</v>
      </c>
    </row>
    <row r="71" spans="1:10" ht="14.4">
      <c r="A71" s="111" t="s">
        <v>57</v>
      </c>
      <c r="B71" s="111" t="s">
        <v>185</v>
      </c>
      <c r="C71" s="111" t="s">
        <v>64</v>
      </c>
      <c r="D71" s="111" t="s">
        <v>72</v>
      </c>
      <c r="E71" s="111" t="s">
        <v>67</v>
      </c>
      <c r="F71" s="112">
        <v>550421</v>
      </c>
      <c r="G71" s="113">
        <v>642000</v>
      </c>
      <c r="H71" s="111" t="s">
        <v>61</v>
      </c>
      <c r="I71" s="111" t="s">
        <v>70</v>
      </c>
      <c r="J71" s="114">
        <v>45583</v>
      </c>
    </row>
    <row r="72" spans="1:10" ht="14.4">
      <c r="A72" s="111" t="s">
        <v>89</v>
      </c>
      <c r="B72" s="111" t="s">
        <v>186</v>
      </c>
      <c r="C72" s="111" t="s">
        <v>90</v>
      </c>
      <c r="D72" s="111" t="s">
        <v>91</v>
      </c>
      <c r="E72" s="111" t="s">
        <v>67</v>
      </c>
      <c r="F72" s="112">
        <v>550140</v>
      </c>
      <c r="G72" s="113">
        <v>399000</v>
      </c>
      <c r="H72" s="111" t="s">
        <v>61</v>
      </c>
      <c r="I72" s="111" t="s">
        <v>70</v>
      </c>
      <c r="J72" s="114">
        <v>45574</v>
      </c>
    </row>
    <row r="73" spans="1:10" ht="14.4">
      <c r="A73" s="111" t="s">
        <v>92</v>
      </c>
      <c r="B73" s="111" t="s">
        <v>187</v>
      </c>
      <c r="C73" s="111" t="s">
        <v>64</v>
      </c>
      <c r="D73" s="111" t="s">
        <v>93</v>
      </c>
      <c r="E73" s="111" t="s">
        <v>67</v>
      </c>
      <c r="F73" s="112">
        <v>550184</v>
      </c>
      <c r="G73" s="113">
        <v>405000</v>
      </c>
      <c r="H73" s="111" t="s">
        <v>61</v>
      </c>
      <c r="I73" s="111" t="s">
        <v>70</v>
      </c>
      <c r="J73" s="114">
        <v>45575</v>
      </c>
    </row>
    <row r="74" spans="1:10" ht="14.4">
      <c r="A74" s="111" t="s">
        <v>92</v>
      </c>
      <c r="B74" s="111" t="s">
        <v>187</v>
      </c>
      <c r="C74" s="111" t="s">
        <v>97</v>
      </c>
      <c r="D74" s="111" t="s">
        <v>98</v>
      </c>
      <c r="E74" s="111" t="s">
        <v>67</v>
      </c>
      <c r="F74" s="112">
        <v>550332</v>
      </c>
      <c r="G74" s="113">
        <v>270000</v>
      </c>
      <c r="H74" s="111" t="s">
        <v>61</v>
      </c>
      <c r="I74" s="111" t="s">
        <v>70</v>
      </c>
      <c r="J74" s="114">
        <v>45580</v>
      </c>
    </row>
    <row r="75" spans="1:10" ht="14.4">
      <c r="A75" s="111" t="s">
        <v>102</v>
      </c>
      <c r="B75" s="111" t="s">
        <v>188</v>
      </c>
      <c r="C75" s="111" t="s">
        <v>90</v>
      </c>
      <c r="D75" s="111" t="s">
        <v>103</v>
      </c>
      <c r="E75" s="111" t="s">
        <v>67</v>
      </c>
      <c r="F75" s="112">
        <v>550477</v>
      </c>
      <c r="G75" s="113">
        <v>515000</v>
      </c>
      <c r="H75" s="111" t="s">
        <v>61</v>
      </c>
      <c r="I75" s="111" t="s">
        <v>70</v>
      </c>
      <c r="J75" s="114">
        <v>45587</v>
      </c>
    </row>
    <row r="76" spans="1:10" ht="14.4">
      <c r="A76" s="111" t="s">
        <v>102</v>
      </c>
      <c r="B76" s="111" t="s">
        <v>188</v>
      </c>
      <c r="C76" s="111" t="s">
        <v>81</v>
      </c>
      <c r="D76" s="111" t="s">
        <v>112</v>
      </c>
      <c r="E76" s="111" t="s">
        <v>80</v>
      </c>
      <c r="F76" s="112">
        <v>550644</v>
      </c>
      <c r="G76" s="113">
        <v>298000</v>
      </c>
      <c r="H76" s="111" t="s">
        <v>61</v>
      </c>
      <c r="I76" s="111" t="s">
        <v>70</v>
      </c>
      <c r="J76" s="114">
        <v>45593</v>
      </c>
    </row>
    <row r="77" spans="1:10" ht="14.4">
      <c r="A77" s="111" t="s">
        <v>102</v>
      </c>
      <c r="B77" s="111" t="s">
        <v>188</v>
      </c>
      <c r="C77" s="111" t="s">
        <v>76</v>
      </c>
      <c r="D77" s="111" t="s">
        <v>113</v>
      </c>
      <c r="E77" s="111" t="s">
        <v>67</v>
      </c>
      <c r="F77" s="112">
        <v>550649</v>
      </c>
      <c r="G77" s="113">
        <v>404900</v>
      </c>
      <c r="H77" s="111" t="s">
        <v>61</v>
      </c>
      <c r="I77" s="111" t="s">
        <v>70</v>
      </c>
      <c r="J77" s="114">
        <v>45594</v>
      </c>
    </row>
    <row r="78" spans="1:10" ht="14.4">
      <c r="A78" s="111" t="s">
        <v>102</v>
      </c>
      <c r="B78" s="111" t="s">
        <v>188</v>
      </c>
      <c r="C78" s="111" t="s">
        <v>81</v>
      </c>
      <c r="D78" s="111" t="s">
        <v>115</v>
      </c>
      <c r="E78" s="111" t="s">
        <v>67</v>
      </c>
      <c r="F78" s="112">
        <v>550658</v>
      </c>
      <c r="G78" s="113">
        <v>465000</v>
      </c>
      <c r="H78" s="111" t="s">
        <v>61</v>
      </c>
      <c r="I78" s="111" t="s">
        <v>70</v>
      </c>
      <c r="J78" s="114">
        <v>45594</v>
      </c>
    </row>
    <row r="79" spans="1:10" ht="14.4">
      <c r="A79" s="111" t="s">
        <v>102</v>
      </c>
      <c r="B79" s="111" t="s">
        <v>188</v>
      </c>
      <c r="C79" s="111" t="s">
        <v>81</v>
      </c>
      <c r="D79" s="111" t="s">
        <v>115</v>
      </c>
      <c r="E79" s="111" t="s">
        <v>63</v>
      </c>
      <c r="F79" s="112">
        <v>550661</v>
      </c>
      <c r="G79" s="113">
        <v>329000</v>
      </c>
      <c r="H79" s="111" t="s">
        <v>61</v>
      </c>
      <c r="I79" s="111" t="s">
        <v>70</v>
      </c>
      <c r="J79" s="114">
        <v>45594</v>
      </c>
    </row>
    <row r="80" spans="1:10" ht="14.4">
      <c r="A80" s="111" t="s">
        <v>74</v>
      </c>
      <c r="B80" s="111" t="s">
        <v>189</v>
      </c>
      <c r="C80" s="111" t="s">
        <v>64</v>
      </c>
      <c r="D80" s="111" t="s">
        <v>75</v>
      </c>
      <c r="E80" s="111" t="s">
        <v>80</v>
      </c>
      <c r="F80" s="112">
        <v>550053</v>
      </c>
      <c r="G80" s="113">
        <v>425000</v>
      </c>
      <c r="H80" s="111" t="s">
        <v>61</v>
      </c>
      <c r="I80" s="111" t="s">
        <v>70</v>
      </c>
      <c r="J80" s="114">
        <v>45569</v>
      </c>
    </row>
    <row r="81" spans="1:10" ht="14.4">
      <c r="A81" s="111" t="s">
        <v>74</v>
      </c>
      <c r="B81" s="111" t="s">
        <v>189</v>
      </c>
      <c r="C81" s="111" t="s">
        <v>64</v>
      </c>
      <c r="D81" s="111" t="s">
        <v>75</v>
      </c>
      <c r="E81" s="111" t="s">
        <v>67</v>
      </c>
      <c r="F81" s="112">
        <v>550003</v>
      </c>
      <c r="G81" s="113">
        <v>414000</v>
      </c>
      <c r="H81" s="111" t="s">
        <v>61</v>
      </c>
      <c r="I81" s="111" t="s">
        <v>70</v>
      </c>
      <c r="J81" s="114">
        <v>45567</v>
      </c>
    </row>
    <row r="82" spans="1:10" ht="14.4">
      <c r="A82" s="111" t="s">
        <v>74</v>
      </c>
      <c r="B82" s="111" t="s">
        <v>189</v>
      </c>
      <c r="C82" s="111" t="s">
        <v>64</v>
      </c>
      <c r="D82" s="111" t="s">
        <v>75</v>
      </c>
      <c r="E82" s="111" t="s">
        <v>67</v>
      </c>
      <c r="F82" s="112">
        <v>550011</v>
      </c>
      <c r="G82" s="113">
        <v>575000</v>
      </c>
      <c r="H82" s="111" t="s">
        <v>61</v>
      </c>
      <c r="I82" s="111" t="s">
        <v>70</v>
      </c>
      <c r="J82" s="114">
        <v>45567</v>
      </c>
    </row>
    <row r="83" spans="1:10" ht="14.4">
      <c r="A83" s="111" t="s">
        <v>74</v>
      </c>
      <c r="B83" s="111" t="s">
        <v>189</v>
      </c>
      <c r="C83" s="111" t="s">
        <v>76</v>
      </c>
      <c r="D83" s="111" t="s">
        <v>77</v>
      </c>
      <c r="E83" s="111" t="s">
        <v>67</v>
      </c>
      <c r="F83" s="112">
        <v>550020</v>
      </c>
      <c r="G83" s="113">
        <v>545000</v>
      </c>
      <c r="H83" s="111" t="s">
        <v>61</v>
      </c>
      <c r="I83" s="111" t="s">
        <v>70</v>
      </c>
      <c r="J83" s="114">
        <v>45567</v>
      </c>
    </row>
    <row r="84" spans="1:10" ht="14.4">
      <c r="A84" s="111" t="s">
        <v>74</v>
      </c>
      <c r="B84" s="111" t="s">
        <v>189</v>
      </c>
      <c r="C84" s="111" t="s">
        <v>81</v>
      </c>
      <c r="D84" s="111" t="s">
        <v>82</v>
      </c>
      <c r="E84" s="111" t="s">
        <v>67</v>
      </c>
      <c r="F84" s="112">
        <v>550058</v>
      </c>
      <c r="G84" s="113">
        <v>511142</v>
      </c>
      <c r="H84" s="111" t="s">
        <v>70</v>
      </c>
      <c r="I84" s="111" t="s">
        <v>70</v>
      </c>
      <c r="J84" s="114">
        <v>45569</v>
      </c>
    </row>
    <row r="85" spans="1:10" ht="14.4">
      <c r="A85" s="111" t="s">
        <v>74</v>
      </c>
      <c r="B85" s="111" t="s">
        <v>189</v>
      </c>
      <c r="C85" s="111" t="s">
        <v>81</v>
      </c>
      <c r="D85" s="111" t="s">
        <v>82</v>
      </c>
      <c r="E85" s="111" t="s">
        <v>67</v>
      </c>
      <c r="F85" s="112">
        <v>550236</v>
      </c>
      <c r="G85" s="113">
        <v>585106</v>
      </c>
      <c r="H85" s="111" t="s">
        <v>70</v>
      </c>
      <c r="I85" s="111" t="s">
        <v>70</v>
      </c>
      <c r="J85" s="114">
        <v>45576</v>
      </c>
    </row>
    <row r="86" spans="1:10" ht="14.4">
      <c r="A86" s="111" t="s">
        <v>74</v>
      </c>
      <c r="B86" s="111" t="s">
        <v>189</v>
      </c>
      <c r="C86" s="111" t="s">
        <v>64</v>
      </c>
      <c r="D86" s="111" t="s">
        <v>75</v>
      </c>
      <c r="E86" s="111" t="s">
        <v>67</v>
      </c>
      <c r="F86" s="112">
        <v>550316</v>
      </c>
      <c r="G86" s="113">
        <v>641500</v>
      </c>
      <c r="H86" s="111" t="s">
        <v>61</v>
      </c>
      <c r="I86" s="111" t="s">
        <v>70</v>
      </c>
      <c r="J86" s="114">
        <v>45580</v>
      </c>
    </row>
    <row r="87" spans="1:10" ht="14.4">
      <c r="A87" s="111" t="s">
        <v>74</v>
      </c>
      <c r="B87" s="111" t="s">
        <v>189</v>
      </c>
      <c r="C87" s="111" t="s">
        <v>64</v>
      </c>
      <c r="D87" s="111" t="s">
        <v>75</v>
      </c>
      <c r="E87" s="111" t="s">
        <v>67</v>
      </c>
      <c r="F87" s="112">
        <v>550416</v>
      </c>
      <c r="G87" s="113">
        <v>499900</v>
      </c>
      <c r="H87" s="111" t="s">
        <v>61</v>
      </c>
      <c r="I87" s="111" t="s">
        <v>70</v>
      </c>
      <c r="J87" s="114">
        <v>45583</v>
      </c>
    </row>
    <row r="88" spans="1:10" ht="14.4">
      <c r="A88" s="111" t="s">
        <v>74</v>
      </c>
      <c r="B88" s="111" t="s">
        <v>189</v>
      </c>
      <c r="C88" s="111" t="s">
        <v>64</v>
      </c>
      <c r="D88" s="111" t="s">
        <v>75</v>
      </c>
      <c r="E88" s="111" t="s">
        <v>67</v>
      </c>
      <c r="F88" s="112">
        <v>550434</v>
      </c>
      <c r="G88" s="113">
        <v>325000</v>
      </c>
      <c r="H88" s="111" t="s">
        <v>61</v>
      </c>
      <c r="I88" s="111" t="s">
        <v>70</v>
      </c>
      <c r="J88" s="114">
        <v>45583</v>
      </c>
    </row>
    <row r="89" spans="1:10" ht="14.4">
      <c r="A89" s="111" t="s">
        <v>74</v>
      </c>
      <c r="B89" s="111" t="s">
        <v>189</v>
      </c>
      <c r="C89" s="111" t="s">
        <v>81</v>
      </c>
      <c r="D89" s="111" t="s">
        <v>82</v>
      </c>
      <c r="E89" s="111" t="s">
        <v>67</v>
      </c>
      <c r="F89" s="112">
        <v>550461</v>
      </c>
      <c r="G89" s="113">
        <v>535614</v>
      </c>
      <c r="H89" s="111" t="s">
        <v>70</v>
      </c>
      <c r="I89" s="111" t="s">
        <v>70</v>
      </c>
      <c r="J89" s="114">
        <v>45586</v>
      </c>
    </row>
    <row r="90" spans="1:10" ht="14.4">
      <c r="A90" s="111" t="s">
        <v>74</v>
      </c>
      <c r="B90" s="111" t="s">
        <v>189</v>
      </c>
      <c r="C90" s="111" t="s">
        <v>81</v>
      </c>
      <c r="D90" s="111" t="s">
        <v>82</v>
      </c>
      <c r="E90" s="111" t="s">
        <v>67</v>
      </c>
      <c r="F90" s="112">
        <v>550565</v>
      </c>
      <c r="G90" s="113">
        <v>542849</v>
      </c>
      <c r="H90" s="111" t="s">
        <v>70</v>
      </c>
      <c r="I90" s="111" t="s">
        <v>70</v>
      </c>
      <c r="J90" s="114">
        <v>45589</v>
      </c>
    </row>
    <row r="91" spans="1:10" ht="14.4">
      <c r="A91" s="111" t="s">
        <v>74</v>
      </c>
      <c r="B91" s="111" t="s">
        <v>189</v>
      </c>
      <c r="C91" s="111" t="s">
        <v>64</v>
      </c>
      <c r="D91" s="111" t="s">
        <v>75</v>
      </c>
      <c r="E91" s="111" t="s">
        <v>63</v>
      </c>
      <c r="F91" s="112">
        <v>550674</v>
      </c>
      <c r="G91" s="113">
        <v>405000</v>
      </c>
      <c r="H91" s="111" t="s">
        <v>61</v>
      </c>
      <c r="I91" s="111" t="s">
        <v>70</v>
      </c>
      <c r="J91" s="114">
        <v>45595</v>
      </c>
    </row>
    <row r="92" spans="1:10" ht="14.4">
      <c r="A92" s="111" t="s">
        <v>74</v>
      </c>
      <c r="B92" s="111" t="s">
        <v>189</v>
      </c>
      <c r="C92" s="111" t="s">
        <v>81</v>
      </c>
      <c r="D92" s="111" t="s">
        <v>82</v>
      </c>
      <c r="E92" s="111" t="s">
        <v>67</v>
      </c>
      <c r="F92" s="112">
        <v>550694</v>
      </c>
      <c r="G92" s="113">
        <v>230000</v>
      </c>
      <c r="H92" s="111" t="s">
        <v>61</v>
      </c>
      <c r="I92" s="111" t="s">
        <v>70</v>
      </c>
      <c r="J92" s="114">
        <v>45595</v>
      </c>
    </row>
    <row r="93" spans="1:10" ht="14.4">
      <c r="A93" s="111" t="s">
        <v>74</v>
      </c>
      <c r="B93" s="111" t="s">
        <v>189</v>
      </c>
      <c r="C93" s="111" t="s">
        <v>64</v>
      </c>
      <c r="D93" s="111" t="s">
        <v>75</v>
      </c>
      <c r="E93" s="111" t="s">
        <v>94</v>
      </c>
      <c r="F93" s="112">
        <v>550616</v>
      </c>
      <c r="G93" s="113">
        <v>525000</v>
      </c>
      <c r="H93" s="111" t="s">
        <v>61</v>
      </c>
      <c r="I93" s="111" t="s">
        <v>70</v>
      </c>
      <c r="J93" s="114">
        <v>45593</v>
      </c>
    </row>
    <row r="94" spans="1:10" ht="14.4">
      <c r="A94" s="111" t="s">
        <v>74</v>
      </c>
      <c r="B94" s="111" t="s">
        <v>189</v>
      </c>
      <c r="C94" s="111" t="s">
        <v>64</v>
      </c>
      <c r="D94" s="111" t="s">
        <v>75</v>
      </c>
      <c r="E94" s="111" t="s">
        <v>67</v>
      </c>
      <c r="F94" s="112">
        <v>550387</v>
      </c>
      <c r="G94" s="113">
        <v>840000</v>
      </c>
      <c r="H94" s="111" t="s">
        <v>61</v>
      </c>
      <c r="I94" s="111" t="s">
        <v>70</v>
      </c>
      <c r="J94" s="114">
        <v>45582</v>
      </c>
    </row>
    <row r="95" spans="1:10" ht="14.4">
      <c r="A95" s="111" t="s">
        <v>106</v>
      </c>
      <c r="B95" s="111" t="s">
        <v>190</v>
      </c>
      <c r="C95" s="111" t="s">
        <v>107</v>
      </c>
      <c r="D95" s="111" t="s">
        <v>108</v>
      </c>
      <c r="E95" s="111" t="s">
        <v>67</v>
      </c>
      <c r="F95" s="112">
        <v>550516</v>
      </c>
      <c r="G95" s="113">
        <v>525000</v>
      </c>
      <c r="H95" s="111" t="s">
        <v>61</v>
      </c>
      <c r="I95" s="111" t="s">
        <v>70</v>
      </c>
      <c r="J95" s="114">
        <v>45588</v>
      </c>
    </row>
    <row r="96" spans="1:10" ht="14.4">
      <c r="A96" s="111" t="s">
        <v>110</v>
      </c>
      <c r="B96" s="111" t="s">
        <v>191</v>
      </c>
      <c r="C96" s="111" t="s">
        <v>90</v>
      </c>
      <c r="D96" s="111" t="s">
        <v>111</v>
      </c>
      <c r="E96" s="111" t="s">
        <v>67</v>
      </c>
      <c r="F96" s="112">
        <v>550642</v>
      </c>
      <c r="G96" s="113">
        <v>460000</v>
      </c>
      <c r="H96" s="111" t="s">
        <v>61</v>
      </c>
      <c r="I96" s="111" t="s">
        <v>70</v>
      </c>
      <c r="J96" s="114">
        <v>45593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34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0" t="s">
        <v>0</v>
      </c>
      <c r="B1" s="90" t="s">
        <v>35</v>
      </c>
      <c r="C1" s="90" t="s">
        <v>1</v>
      </c>
      <c r="D1" s="90" t="s">
        <v>34</v>
      </c>
      <c r="E1" s="90" t="s">
        <v>32</v>
      </c>
      <c r="F1" s="90" t="s">
        <v>36</v>
      </c>
      <c r="G1" s="90" t="s">
        <v>33</v>
      </c>
      <c r="H1" s="90" t="s">
        <v>39</v>
      </c>
      <c r="L1">
        <v>34</v>
      </c>
    </row>
    <row r="2" spans="1:12" ht="14.4">
      <c r="A2" s="115" t="s">
        <v>62</v>
      </c>
      <c r="B2" s="115" t="s">
        <v>183</v>
      </c>
      <c r="C2" s="115" t="s">
        <v>129</v>
      </c>
      <c r="D2" s="115" t="s">
        <v>150</v>
      </c>
      <c r="E2" s="116">
        <v>550302</v>
      </c>
      <c r="F2" s="117">
        <v>247200</v>
      </c>
      <c r="G2" s="118">
        <v>45580</v>
      </c>
      <c r="H2" s="115" t="s">
        <v>151</v>
      </c>
    </row>
    <row r="3" spans="1:12" ht="14.4">
      <c r="A3" s="115" t="s">
        <v>62</v>
      </c>
      <c r="B3" s="115" t="s">
        <v>183</v>
      </c>
      <c r="C3" s="115" t="s">
        <v>134</v>
      </c>
      <c r="D3" s="115" t="s">
        <v>136</v>
      </c>
      <c r="E3" s="116">
        <v>550118</v>
      </c>
      <c r="F3" s="117">
        <v>324022</v>
      </c>
      <c r="G3" s="118">
        <v>45573</v>
      </c>
      <c r="H3" s="115" t="s">
        <v>135</v>
      </c>
    </row>
    <row r="4" spans="1:12" ht="14.4">
      <c r="A4" s="115" t="s">
        <v>62</v>
      </c>
      <c r="B4" s="115" t="s">
        <v>183</v>
      </c>
      <c r="C4" s="115" t="s">
        <v>129</v>
      </c>
      <c r="D4" s="115" t="s">
        <v>139</v>
      </c>
      <c r="E4" s="116">
        <v>550193</v>
      </c>
      <c r="F4" s="117">
        <v>954000</v>
      </c>
      <c r="G4" s="118">
        <v>45575</v>
      </c>
      <c r="H4" s="115" t="s">
        <v>140</v>
      </c>
    </row>
    <row r="5" spans="1:12" ht="14.4">
      <c r="A5" s="115" t="s">
        <v>62</v>
      </c>
      <c r="B5" s="115" t="s">
        <v>183</v>
      </c>
      <c r="C5" s="115" t="s">
        <v>129</v>
      </c>
      <c r="D5" s="115" t="s">
        <v>172</v>
      </c>
      <c r="E5" s="116">
        <v>550610</v>
      </c>
      <c r="F5" s="117">
        <v>125000</v>
      </c>
      <c r="G5" s="118">
        <v>45593</v>
      </c>
      <c r="H5" s="115" t="s">
        <v>163</v>
      </c>
    </row>
    <row r="6" spans="1:12" ht="14.4">
      <c r="A6" s="115" t="s">
        <v>85</v>
      </c>
      <c r="B6" s="115" t="s">
        <v>184</v>
      </c>
      <c r="C6" s="115" t="s">
        <v>134</v>
      </c>
      <c r="D6" s="115" t="s">
        <v>137</v>
      </c>
      <c r="E6" s="116">
        <v>550138</v>
      </c>
      <c r="F6" s="117">
        <v>274725</v>
      </c>
      <c r="G6" s="118">
        <v>45574</v>
      </c>
      <c r="H6" s="115" t="s">
        <v>138</v>
      </c>
    </row>
    <row r="7" spans="1:12" ht="14.4">
      <c r="A7" s="115" t="s">
        <v>85</v>
      </c>
      <c r="B7" s="115" t="s">
        <v>184</v>
      </c>
      <c r="C7" s="115" t="s">
        <v>129</v>
      </c>
      <c r="D7" s="115" t="s">
        <v>161</v>
      </c>
      <c r="E7" s="116">
        <v>550364</v>
      </c>
      <c r="F7" s="117">
        <v>168842</v>
      </c>
      <c r="G7" s="118">
        <v>45581</v>
      </c>
      <c r="H7" s="115" t="s">
        <v>135</v>
      </c>
    </row>
    <row r="8" spans="1:12" ht="28.8">
      <c r="A8" s="115" t="s">
        <v>85</v>
      </c>
      <c r="B8" s="115" t="s">
        <v>184</v>
      </c>
      <c r="C8" s="115" t="s">
        <v>129</v>
      </c>
      <c r="D8" s="115" t="s">
        <v>177</v>
      </c>
      <c r="E8" s="116">
        <v>550641</v>
      </c>
      <c r="F8" s="117">
        <v>421000</v>
      </c>
      <c r="G8" s="118">
        <v>45593</v>
      </c>
      <c r="H8" s="115" t="s">
        <v>178</v>
      </c>
    </row>
    <row r="9" spans="1:12" ht="14.4">
      <c r="A9" s="115" t="s">
        <v>85</v>
      </c>
      <c r="B9" s="115" t="s">
        <v>184</v>
      </c>
      <c r="C9" s="115" t="s">
        <v>123</v>
      </c>
      <c r="D9" s="115" t="s">
        <v>118</v>
      </c>
      <c r="E9" s="116">
        <v>550693</v>
      </c>
      <c r="F9" s="117">
        <v>266000</v>
      </c>
      <c r="G9" s="118">
        <v>45595</v>
      </c>
      <c r="H9" s="115" t="s">
        <v>179</v>
      </c>
    </row>
    <row r="10" spans="1:12" ht="14.4">
      <c r="A10" s="115" t="s">
        <v>57</v>
      </c>
      <c r="B10" s="115" t="s">
        <v>185</v>
      </c>
      <c r="C10" s="115" t="s">
        <v>129</v>
      </c>
      <c r="D10" s="115" t="s">
        <v>180</v>
      </c>
      <c r="E10" s="116">
        <v>550707</v>
      </c>
      <c r="F10" s="117">
        <v>450000</v>
      </c>
      <c r="G10" s="118">
        <v>45596</v>
      </c>
      <c r="H10" s="115" t="s">
        <v>154</v>
      </c>
    </row>
    <row r="11" spans="1:12" ht="14.4">
      <c r="A11" s="115" t="s">
        <v>57</v>
      </c>
      <c r="B11" s="115" t="s">
        <v>185</v>
      </c>
      <c r="C11" s="115" t="s">
        <v>94</v>
      </c>
      <c r="D11" s="115" t="s">
        <v>164</v>
      </c>
      <c r="E11" s="116">
        <v>550465</v>
      </c>
      <c r="F11" s="117">
        <v>2500000</v>
      </c>
      <c r="G11" s="118">
        <v>45587</v>
      </c>
      <c r="H11" s="115" t="s">
        <v>165</v>
      </c>
    </row>
    <row r="12" spans="1:12" ht="14.4">
      <c r="A12" s="115" t="s">
        <v>57</v>
      </c>
      <c r="B12" s="115" t="s">
        <v>185</v>
      </c>
      <c r="C12" s="115" t="s">
        <v>146</v>
      </c>
      <c r="D12" s="115" t="s">
        <v>148</v>
      </c>
      <c r="E12" s="116">
        <v>550286</v>
      </c>
      <c r="F12" s="117">
        <v>2500000</v>
      </c>
      <c r="G12" s="118">
        <v>45579</v>
      </c>
      <c r="H12" s="115" t="s">
        <v>140</v>
      </c>
    </row>
    <row r="13" spans="1:12" ht="14.4">
      <c r="A13" s="115" t="s">
        <v>57</v>
      </c>
      <c r="B13" s="115" t="s">
        <v>185</v>
      </c>
      <c r="C13" s="115" t="s">
        <v>146</v>
      </c>
      <c r="D13" s="115" t="s">
        <v>149</v>
      </c>
      <c r="E13" s="116">
        <v>550288</v>
      </c>
      <c r="F13" s="117">
        <v>2500000</v>
      </c>
      <c r="G13" s="118">
        <v>45579</v>
      </c>
      <c r="H13" s="115" t="s">
        <v>140</v>
      </c>
    </row>
    <row r="14" spans="1:12" ht="14.4">
      <c r="A14" s="115" t="s">
        <v>57</v>
      </c>
      <c r="B14" s="115" t="s">
        <v>185</v>
      </c>
      <c r="C14" s="115" t="s">
        <v>129</v>
      </c>
      <c r="D14" s="115" t="s">
        <v>141</v>
      </c>
      <c r="E14" s="116">
        <v>550231</v>
      </c>
      <c r="F14" s="117">
        <v>447000</v>
      </c>
      <c r="G14" s="118">
        <v>45576</v>
      </c>
      <c r="H14" s="115" t="s">
        <v>142</v>
      </c>
    </row>
    <row r="15" spans="1:12" ht="14.4">
      <c r="A15" s="115" t="s">
        <v>57</v>
      </c>
      <c r="B15" s="115" t="s">
        <v>185</v>
      </c>
      <c r="C15" s="115" t="s">
        <v>146</v>
      </c>
      <c r="D15" s="115" t="s">
        <v>145</v>
      </c>
      <c r="E15" s="116">
        <v>550278</v>
      </c>
      <c r="F15" s="117">
        <v>2500000</v>
      </c>
      <c r="G15" s="118">
        <v>45579</v>
      </c>
      <c r="H15" s="115" t="s">
        <v>140</v>
      </c>
    </row>
    <row r="16" spans="1:12" ht="14.4">
      <c r="A16" s="115" t="s">
        <v>57</v>
      </c>
      <c r="B16" s="115" t="s">
        <v>185</v>
      </c>
      <c r="C16" s="115" t="s">
        <v>123</v>
      </c>
      <c r="D16" s="115" t="s">
        <v>170</v>
      </c>
      <c r="E16" s="116">
        <v>550593</v>
      </c>
      <c r="F16" s="117">
        <v>5809750</v>
      </c>
      <c r="G16" s="118">
        <v>45589</v>
      </c>
      <c r="H16" s="115" t="s">
        <v>171</v>
      </c>
    </row>
    <row r="17" spans="1:8" ht="14.4">
      <c r="A17" s="115" t="s">
        <v>57</v>
      </c>
      <c r="B17" s="115" t="s">
        <v>185</v>
      </c>
      <c r="C17" s="115" t="s">
        <v>146</v>
      </c>
      <c r="D17" s="115" t="s">
        <v>147</v>
      </c>
      <c r="E17" s="116">
        <v>550282</v>
      </c>
      <c r="F17" s="117">
        <v>2500000</v>
      </c>
      <c r="G17" s="118">
        <v>45579</v>
      </c>
      <c r="H17" s="115" t="s">
        <v>140</v>
      </c>
    </row>
    <row r="18" spans="1:8" ht="14.4">
      <c r="A18" s="115" t="s">
        <v>57</v>
      </c>
      <c r="B18" s="115" t="s">
        <v>185</v>
      </c>
      <c r="C18" s="115" t="s">
        <v>134</v>
      </c>
      <c r="D18" s="115" t="s">
        <v>133</v>
      </c>
      <c r="E18" s="116">
        <v>550067</v>
      </c>
      <c r="F18" s="117">
        <v>321255</v>
      </c>
      <c r="G18" s="118">
        <v>45569</v>
      </c>
      <c r="H18" s="115" t="s">
        <v>135</v>
      </c>
    </row>
    <row r="19" spans="1:8" ht="14.4">
      <c r="A19" s="115" t="s">
        <v>57</v>
      </c>
      <c r="B19" s="115" t="s">
        <v>185</v>
      </c>
      <c r="C19" s="115" t="s">
        <v>129</v>
      </c>
      <c r="D19" s="115" t="s">
        <v>128</v>
      </c>
      <c r="E19" s="116">
        <v>549998</v>
      </c>
      <c r="F19" s="117">
        <v>518300</v>
      </c>
      <c r="G19" s="118">
        <v>45567</v>
      </c>
      <c r="H19" s="115" t="s">
        <v>130</v>
      </c>
    </row>
    <row r="20" spans="1:8" ht="14.4">
      <c r="A20" s="115" t="s">
        <v>57</v>
      </c>
      <c r="B20" s="115" t="s">
        <v>185</v>
      </c>
      <c r="C20" s="115" t="s">
        <v>126</v>
      </c>
      <c r="D20" s="115" t="s">
        <v>125</v>
      </c>
      <c r="E20" s="116">
        <v>549980</v>
      </c>
      <c r="F20" s="117">
        <v>1353000</v>
      </c>
      <c r="G20" s="118">
        <v>45566</v>
      </c>
      <c r="H20" s="115" t="s">
        <v>127</v>
      </c>
    </row>
    <row r="21" spans="1:8" ht="14.4">
      <c r="A21" s="115" t="s">
        <v>57</v>
      </c>
      <c r="B21" s="115" t="s">
        <v>185</v>
      </c>
      <c r="C21" s="115" t="s">
        <v>129</v>
      </c>
      <c r="D21" s="115" t="s">
        <v>175</v>
      </c>
      <c r="E21" s="116">
        <v>550624</v>
      </c>
      <c r="F21" s="117">
        <v>560000</v>
      </c>
      <c r="G21" s="118">
        <v>45593</v>
      </c>
      <c r="H21" s="115" t="s">
        <v>176</v>
      </c>
    </row>
    <row r="22" spans="1:8" ht="14.4">
      <c r="A22" s="115" t="s">
        <v>57</v>
      </c>
      <c r="B22" s="115" t="s">
        <v>185</v>
      </c>
      <c r="C22" s="115" t="s">
        <v>129</v>
      </c>
      <c r="D22" s="115" t="s">
        <v>162</v>
      </c>
      <c r="E22" s="116">
        <v>550446</v>
      </c>
      <c r="F22" s="117">
        <v>330222</v>
      </c>
      <c r="G22" s="118">
        <v>45586</v>
      </c>
      <c r="H22" s="115" t="s">
        <v>163</v>
      </c>
    </row>
    <row r="23" spans="1:8" ht="14.4">
      <c r="A23" s="115" t="s">
        <v>57</v>
      </c>
      <c r="B23" s="115" t="s">
        <v>185</v>
      </c>
      <c r="C23" s="115" t="s">
        <v>129</v>
      </c>
      <c r="D23" s="115" t="s">
        <v>155</v>
      </c>
      <c r="E23" s="116">
        <v>550328</v>
      </c>
      <c r="F23" s="117">
        <v>382500</v>
      </c>
      <c r="G23" s="118">
        <v>45580</v>
      </c>
      <c r="H23" s="115" t="s">
        <v>156</v>
      </c>
    </row>
    <row r="24" spans="1:8" ht="14.4">
      <c r="A24" s="115" t="s">
        <v>89</v>
      </c>
      <c r="B24" s="115" t="s">
        <v>186</v>
      </c>
      <c r="C24" s="115" t="s">
        <v>134</v>
      </c>
      <c r="D24" s="115" t="s">
        <v>166</v>
      </c>
      <c r="E24" s="116">
        <v>550508</v>
      </c>
      <c r="F24" s="117">
        <v>612000</v>
      </c>
      <c r="G24" s="118">
        <v>45588</v>
      </c>
      <c r="H24" s="115" t="s">
        <v>167</v>
      </c>
    </row>
    <row r="25" spans="1:8" ht="14.4">
      <c r="A25" s="115" t="s">
        <v>102</v>
      </c>
      <c r="B25" s="115" t="s">
        <v>188</v>
      </c>
      <c r="C25" s="115" t="s">
        <v>134</v>
      </c>
      <c r="D25" s="115" t="s">
        <v>157</v>
      </c>
      <c r="E25" s="116">
        <v>550330</v>
      </c>
      <c r="F25" s="117">
        <v>391737</v>
      </c>
      <c r="G25" s="118">
        <v>45580</v>
      </c>
      <c r="H25" s="115" t="s">
        <v>158</v>
      </c>
    </row>
    <row r="26" spans="1:8" ht="14.4">
      <c r="A26" s="115" t="s">
        <v>102</v>
      </c>
      <c r="B26" s="115" t="s">
        <v>188</v>
      </c>
      <c r="C26" s="115" t="s">
        <v>129</v>
      </c>
      <c r="D26" s="115" t="s">
        <v>181</v>
      </c>
      <c r="E26" s="116">
        <v>550710</v>
      </c>
      <c r="F26" s="117">
        <v>375000</v>
      </c>
      <c r="G26" s="118">
        <v>45596</v>
      </c>
      <c r="H26" s="115" t="s">
        <v>135</v>
      </c>
    </row>
    <row r="27" spans="1:8" ht="14.4">
      <c r="A27" s="115" t="s">
        <v>102</v>
      </c>
      <c r="B27" s="115" t="s">
        <v>188</v>
      </c>
      <c r="C27" s="115" t="s">
        <v>129</v>
      </c>
      <c r="D27" s="115" t="s">
        <v>174</v>
      </c>
      <c r="E27" s="116">
        <v>550614</v>
      </c>
      <c r="F27" s="117">
        <v>300000</v>
      </c>
      <c r="G27" s="118">
        <v>45593</v>
      </c>
      <c r="H27" s="115" t="s">
        <v>130</v>
      </c>
    </row>
    <row r="28" spans="1:8" ht="14.4">
      <c r="A28" s="115" t="s">
        <v>74</v>
      </c>
      <c r="B28" s="115" t="s">
        <v>189</v>
      </c>
      <c r="C28" s="115" t="s">
        <v>153</v>
      </c>
      <c r="D28" s="115" t="s">
        <v>152</v>
      </c>
      <c r="E28" s="116">
        <v>550306</v>
      </c>
      <c r="F28" s="117">
        <v>268416</v>
      </c>
      <c r="G28" s="118">
        <v>45580</v>
      </c>
      <c r="H28" s="115" t="s">
        <v>154</v>
      </c>
    </row>
    <row r="29" spans="1:8" ht="14.4">
      <c r="A29" s="115" t="s">
        <v>74</v>
      </c>
      <c r="B29" s="115" t="s">
        <v>189</v>
      </c>
      <c r="C29" s="115" t="s">
        <v>129</v>
      </c>
      <c r="D29" s="115" t="s">
        <v>143</v>
      </c>
      <c r="E29" s="116">
        <v>550239</v>
      </c>
      <c r="F29" s="117">
        <v>372000</v>
      </c>
      <c r="G29" s="118">
        <v>45576</v>
      </c>
      <c r="H29" s="115" t="s">
        <v>144</v>
      </c>
    </row>
    <row r="30" spans="1:8" ht="14.4">
      <c r="A30" s="115" t="s">
        <v>74</v>
      </c>
      <c r="B30" s="115" t="s">
        <v>189</v>
      </c>
      <c r="C30" s="115" t="s">
        <v>123</v>
      </c>
      <c r="D30" s="115" t="s">
        <v>122</v>
      </c>
      <c r="E30" s="116">
        <v>549976</v>
      </c>
      <c r="F30" s="117">
        <v>3681000</v>
      </c>
      <c r="G30" s="118">
        <v>45566</v>
      </c>
      <c r="H30" s="115" t="s">
        <v>124</v>
      </c>
    </row>
    <row r="31" spans="1:8" ht="14.4">
      <c r="A31" s="115" t="s">
        <v>74</v>
      </c>
      <c r="B31" s="115" t="s">
        <v>189</v>
      </c>
      <c r="C31" s="115" t="s">
        <v>134</v>
      </c>
      <c r="D31" s="115" t="s">
        <v>159</v>
      </c>
      <c r="E31" s="116">
        <v>550356</v>
      </c>
      <c r="F31" s="117">
        <v>832500</v>
      </c>
      <c r="G31" s="118">
        <v>45581</v>
      </c>
      <c r="H31" s="115" t="s">
        <v>160</v>
      </c>
    </row>
    <row r="32" spans="1:8" ht="14.4">
      <c r="A32" s="115" t="s">
        <v>74</v>
      </c>
      <c r="B32" s="115" t="s">
        <v>189</v>
      </c>
      <c r="C32" s="115" t="s">
        <v>146</v>
      </c>
      <c r="D32" s="115" t="s">
        <v>168</v>
      </c>
      <c r="E32" s="116">
        <v>550514</v>
      </c>
      <c r="F32" s="117">
        <v>70000</v>
      </c>
      <c r="G32" s="118">
        <v>45588</v>
      </c>
      <c r="H32" s="115" t="s">
        <v>169</v>
      </c>
    </row>
    <row r="33" spans="1:8" ht="14.4">
      <c r="A33" s="115" t="s">
        <v>74</v>
      </c>
      <c r="B33" s="115" t="s">
        <v>189</v>
      </c>
      <c r="C33" s="115" t="s">
        <v>129</v>
      </c>
      <c r="D33" s="115" t="s">
        <v>131</v>
      </c>
      <c r="E33" s="116">
        <v>550019</v>
      </c>
      <c r="F33" s="117">
        <v>125100</v>
      </c>
      <c r="G33" s="118">
        <v>45567</v>
      </c>
      <c r="H33" s="115" t="s">
        <v>132</v>
      </c>
    </row>
    <row r="34" spans="1:8" ht="14.4">
      <c r="A34" s="115" t="s">
        <v>74</v>
      </c>
      <c r="B34" s="115" t="s">
        <v>189</v>
      </c>
      <c r="C34" s="115" t="s">
        <v>129</v>
      </c>
      <c r="D34" s="115" t="s">
        <v>173</v>
      </c>
      <c r="E34" s="116">
        <v>550611</v>
      </c>
      <c r="F34" s="117">
        <v>131500</v>
      </c>
      <c r="G34" s="118">
        <v>45593</v>
      </c>
      <c r="H34" s="115" t="s">
        <v>144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29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1" t="s">
        <v>0</v>
      </c>
      <c r="B1" s="92" t="s">
        <v>35</v>
      </c>
      <c r="C1" s="92" t="s">
        <v>36</v>
      </c>
      <c r="D1" s="92" t="s">
        <v>33</v>
      </c>
      <c r="E1" s="93" t="s">
        <v>41</v>
      </c>
      <c r="L1">
        <v>129</v>
      </c>
    </row>
    <row r="2" spans="1:12" ht="12.75" customHeight="1">
      <c r="A2" s="119" t="s">
        <v>66</v>
      </c>
      <c r="B2" s="119" t="s">
        <v>182</v>
      </c>
      <c r="C2" s="120">
        <v>509950</v>
      </c>
      <c r="D2" s="121">
        <v>45588</v>
      </c>
      <c r="E2" s="119" t="s">
        <v>192</v>
      </c>
    </row>
    <row r="3" spans="1:12" ht="12.75" customHeight="1">
      <c r="A3" s="119" t="s">
        <v>66</v>
      </c>
      <c r="B3" s="119" t="s">
        <v>182</v>
      </c>
      <c r="C3" s="120">
        <v>619950</v>
      </c>
      <c r="D3" s="121">
        <v>45580</v>
      </c>
      <c r="E3" s="119" t="s">
        <v>192</v>
      </c>
    </row>
    <row r="4" spans="1:12" ht="12.75" customHeight="1">
      <c r="A4" s="119" t="s">
        <v>66</v>
      </c>
      <c r="B4" s="119" t="s">
        <v>182</v>
      </c>
      <c r="C4" s="120">
        <v>520000</v>
      </c>
      <c r="D4" s="121">
        <v>45566</v>
      </c>
      <c r="E4" s="119" t="s">
        <v>192</v>
      </c>
    </row>
    <row r="5" spans="1:12" ht="12.75" customHeight="1">
      <c r="A5" s="119" t="s">
        <v>66</v>
      </c>
      <c r="B5" s="119" t="s">
        <v>182</v>
      </c>
      <c r="C5" s="120">
        <v>675000</v>
      </c>
      <c r="D5" s="121">
        <v>45583</v>
      </c>
      <c r="E5" s="119" t="s">
        <v>192</v>
      </c>
    </row>
    <row r="6" spans="1:12" ht="12.75" customHeight="1">
      <c r="A6" s="119" t="s">
        <v>66</v>
      </c>
      <c r="B6" s="119" t="s">
        <v>182</v>
      </c>
      <c r="C6" s="120">
        <v>648820</v>
      </c>
      <c r="D6" s="121">
        <v>45589</v>
      </c>
      <c r="E6" s="119" t="s">
        <v>192</v>
      </c>
    </row>
    <row r="7" spans="1:12" ht="12.75" customHeight="1">
      <c r="A7" s="119" t="s">
        <v>66</v>
      </c>
      <c r="B7" s="119" t="s">
        <v>182</v>
      </c>
      <c r="C7" s="120">
        <v>660000</v>
      </c>
      <c r="D7" s="121">
        <v>45589</v>
      </c>
      <c r="E7" s="119" t="s">
        <v>192</v>
      </c>
    </row>
    <row r="8" spans="1:12" ht="12.75" customHeight="1">
      <c r="A8" s="119" t="s">
        <v>66</v>
      </c>
      <c r="B8" s="119" t="s">
        <v>182</v>
      </c>
      <c r="C8" s="120">
        <v>524950</v>
      </c>
      <c r="D8" s="121">
        <v>45593</v>
      </c>
      <c r="E8" s="119" t="s">
        <v>192</v>
      </c>
    </row>
    <row r="9" spans="1:12" ht="12.75" customHeight="1">
      <c r="A9" s="119" t="s">
        <v>66</v>
      </c>
      <c r="B9" s="119" t="s">
        <v>182</v>
      </c>
      <c r="C9" s="120">
        <v>563398</v>
      </c>
      <c r="D9" s="121">
        <v>45574</v>
      </c>
      <c r="E9" s="119" t="s">
        <v>192</v>
      </c>
    </row>
    <row r="10" spans="1:12" ht="12.75" customHeight="1">
      <c r="A10" s="119" t="s">
        <v>66</v>
      </c>
      <c r="B10" s="119" t="s">
        <v>182</v>
      </c>
      <c r="C10" s="120">
        <v>540000</v>
      </c>
      <c r="D10" s="121">
        <v>45575</v>
      </c>
      <c r="E10" s="119" t="s">
        <v>192</v>
      </c>
    </row>
    <row r="11" spans="1:12" ht="12.75" customHeight="1">
      <c r="A11" s="119" t="s">
        <v>66</v>
      </c>
      <c r="B11" s="119" t="s">
        <v>182</v>
      </c>
      <c r="C11" s="120">
        <v>572391</v>
      </c>
      <c r="D11" s="121">
        <v>45588</v>
      </c>
      <c r="E11" s="119" t="s">
        <v>192</v>
      </c>
    </row>
    <row r="12" spans="1:12" ht="12.75" customHeight="1">
      <c r="A12" s="119" t="s">
        <v>66</v>
      </c>
      <c r="B12" s="119" t="s">
        <v>182</v>
      </c>
      <c r="C12" s="120">
        <v>749950</v>
      </c>
      <c r="D12" s="121">
        <v>45581</v>
      </c>
      <c r="E12" s="119" t="s">
        <v>192</v>
      </c>
    </row>
    <row r="13" spans="1:12" ht="14.4">
      <c r="A13" s="119" t="s">
        <v>66</v>
      </c>
      <c r="B13" s="119" t="s">
        <v>182</v>
      </c>
      <c r="C13" s="120">
        <v>553635</v>
      </c>
      <c r="D13" s="121">
        <v>45587</v>
      </c>
      <c r="E13" s="119" t="s">
        <v>192</v>
      </c>
    </row>
    <row r="14" spans="1:12" ht="14.4">
      <c r="A14" s="119" t="s">
        <v>66</v>
      </c>
      <c r="B14" s="119" t="s">
        <v>182</v>
      </c>
      <c r="C14" s="120">
        <v>619950</v>
      </c>
      <c r="D14" s="121">
        <v>45574</v>
      </c>
      <c r="E14" s="119" t="s">
        <v>192</v>
      </c>
    </row>
    <row r="15" spans="1:12" ht="14.4">
      <c r="A15" s="119" t="s">
        <v>66</v>
      </c>
      <c r="B15" s="119" t="s">
        <v>182</v>
      </c>
      <c r="C15" s="120">
        <v>624000</v>
      </c>
      <c r="D15" s="121">
        <v>45574</v>
      </c>
      <c r="E15" s="119" t="s">
        <v>192</v>
      </c>
    </row>
    <row r="16" spans="1:12" ht="14.4">
      <c r="A16" s="119" t="s">
        <v>66</v>
      </c>
      <c r="B16" s="119" t="s">
        <v>182</v>
      </c>
      <c r="C16" s="120">
        <v>549950</v>
      </c>
      <c r="D16" s="121">
        <v>45579</v>
      </c>
      <c r="E16" s="119" t="s">
        <v>192</v>
      </c>
    </row>
    <row r="17" spans="1:5" ht="14.4">
      <c r="A17" s="119" t="s">
        <v>62</v>
      </c>
      <c r="B17" s="119" t="s">
        <v>183</v>
      </c>
      <c r="C17" s="120">
        <v>445000</v>
      </c>
      <c r="D17" s="121">
        <v>45576</v>
      </c>
      <c r="E17" s="119" t="s">
        <v>193</v>
      </c>
    </row>
    <row r="18" spans="1:5" ht="14.4">
      <c r="A18" s="119" t="s">
        <v>62</v>
      </c>
      <c r="B18" s="119" t="s">
        <v>183</v>
      </c>
      <c r="C18" s="120">
        <v>525000</v>
      </c>
      <c r="D18" s="121">
        <v>45572</v>
      </c>
      <c r="E18" s="119" t="s">
        <v>193</v>
      </c>
    </row>
    <row r="19" spans="1:5" ht="14.4">
      <c r="A19" s="119" t="s">
        <v>62</v>
      </c>
      <c r="B19" s="119" t="s">
        <v>183</v>
      </c>
      <c r="C19" s="120">
        <v>230000</v>
      </c>
      <c r="D19" s="121">
        <v>45595</v>
      </c>
      <c r="E19" s="119" t="s">
        <v>193</v>
      </c>
    </row>
    <row r="20" spans="1:5" ht="14.4">
      <c r="A20" s="119" t="s">
        <v>62</v>
      </c>
      <c r="B20" s="119" t="s">
        <v>183</v>
      </c>
      <c r="C20" s="120">
        <v>523000</v>
      </c>
      <c r="D20" s="121">
        <v>45594</v>
      </c>
      <c r="E20" s="119" t="s">
        <v>193</v>
      </c>
    </row>
    <row r="21" spans="1:5" ht="14.4">
      <c r="A21" s="119" t="s">
        <v>62</v>
      </c>
      <c r="B21" s="119" t="s">
        <v>183</v>
      </c>
      <c r="C21" s="120">
        <v>247200</v>
      </c>
      <c r="D21" s="121">
        <v>45580</v>
      </c>
      <c r="E21" s="119" t="s">
        <v>194</v>
      </c>
    </row>
    <row r="22" spans="1:5" ht="14.4">
      <c r="A22" s="119" t="s">
        <v>62</v>
      </c>
      <c r="B22" s="119" t="s">
        <v>183</v>
      </c>
      <c r="C22" s="120">
        <v>324022</v>
      </c>
      <c r="D22" s="121">
        <v>45573</v>
      </c>
      <c r="E22" s="119" t="s">
        <v>194</v>
      </c>
    </row>
    <row r="23" spans="1:5" ht="14.4">
      <c r="A23" s="119" t="s">
        <v>62</v>
      </c>
      <c r="B23" s="119" t="s">
        <v>183</v>
      </c>
      <c r="C23" s="120">
        <v>447860</v>
      </c>
      <c r="D23" s="121">
        <v>45596</v>
      </c>
      <c r="E23" s="119" t="s">
        <v>192</v>
      </c>
    </row>
    <row r="24" spans="1:5" ht="14.4">
      <c r="A24" s="119" t="s">
        <v>62</v>
      </c>
      <c r="B24" s="119" t="s">
        <v>183</v>
      </c>
      <c r="C24" s="120">
        <v>320000</v>
      </c>
      <c r="D24" s="121">
        <v>45596</v>
      </c>
      <c r="E24" s="119" t="s">
        <v>193</v>
      </c>
    </row>
    <row r="25" spans="1:5" ht="14.4">
      <c r="A25" s="119" t="s">
        <v>62</v>
      </c>
      <c r="B25" s="119" t="s">
        <v>183</v>
      </c>
      <c r="C25" s="120">
        <v>357000</v>
      </c>
      <c r="D25" s="121">
        <v>45574</v>
      </c>
      <c r="E25" s="119" t="s">
        <v>193</v>
      </c>
    </row>
    <row r="26" spans="1:5" ht="14.4">
      <c r="A26" s="119" t="s">
        <v>62</v>
      </c>
      <c r="B26" s="119" t="s">
        <v>183</v>
      </c>
      <c r="C26" s="120">
        <v>365000</v>
      </c>
      <c r="D26" s="121">
        <v>45595</v>
      </c>
      <c r="E26" s="119" t="s">
        <v>193</v>
      </c>
    </row>
    <row r="27" spans="1:5" ht="14.4">
      <c r="A27" s="119" t="s">
        <v>62</v>
      </c>
      <c r="B27" s="119" t="s">
        <v>183</v>
      </c>
      <c r="C27" s="120">
        <v>340000</v>
      </c>
      <c r="D27" s="121">
        <v>45575</v>
      </c>
      <c r="E27" s="119" t="s">
        <v>193</v>
      </c>
    </row>
    <row r="28" spans="1:5" ht="14.4">
      <c r="A28" s="119" t="s">
        <v>62</v>
      </c>
      <c r="B28" s="119" t="s">
        <v>183</v>
      </c>
      <c r="C28" s="120">
        <v>841999</v>
      </c>
      <c r="D28" s="121">
        <v>45582</v>
      </c>
      <c r="E28" s="119" t="s">
        <v>192</v>
      </c>
    </row>
    <row r="29" spans="1:5" ht="14.4">
      <c r="A29" s="119" t="s">
        <v>62</v>
      </c>
      <c r="B29" s="119" t="s">
        <v>183</v>
      </c>
      <c r="C29" s="120">
        <v>435000</v>
      </c>
      <c r="D29" s="121">
        <v>45569</v>
      </c>
      <c r="E29" s="119" t="s">
        <v>193</v>
      </c>
    </row>
    <row r="30" spans="1:5" ht="14.4">
      <c r="A30" s="119" t="s">
        <v>62</v>
      </c>
      <c r="B30" s="119" t="s">
        <v>183</v>
      </c>
      <c r="C30" s="120">
        <v>360000</v>
      </c>
      <c r="D30" s="121">
        <v>45566</v>
      </c>
      <c r="E30" s="119" t="s">
        <v>193</v>
      </c>
    </row>
    <row r="31" spans="1:5" ht="14.4">
      <c r="A31" s="119" t="s">
        <v>62</v>
      </c>
      <c r="B31" s="119" t="s">
        <v>183</v>
      </c>
      <c r="C31" s="120">
        <v>954000</v>
      </c>
      <c r="D31" s="121">
        <v>45575</v>
      </c>
      <c r="E31" s="119" t="s">
        <v>194</v>
      </c>
    </row>
    <row r="32" spans="1:5" ht="14.4">
      <c r="A32" s="119" t="s">
        <v>62</v>
      </c>
      <c r="B32" s="119" t="s">
        <v>183</v>
      </c>
      <c r="C32" s="120">
        <v>282500</v>
      </c>
      <c r="D32" s="121">
        <v>45580</v>
      </c>
      <c r="E32" s="119" t="s">
        <v>193</v>
      </c>
    </row>
    <row r="33" spans="1:5" ht="14.4">
      <c r="A33" s="119" t="s">
        <v>62</v>
      </c>
      <c r="B33" s="119" t="s">
        <v>183</v>
      </c>
      <c r="C33" s="120">
        <v>785000</v>
      </c>
      <c r="D33" s="121">
        <v>45569</v>
      </c>
      <c r="E33" s="119" t="s">
        <v>193</v>
      </c>
    </row>
    <row r="34" spans="1:5" ht="14.4">
      <c r="A34" s="119" t="s">
        <v>62</v>
      </c>
      <c r="B34" s="119" t="s">
        <v>183</v>
      </c>
      <c r="C34" s="120">
        <v>380000</v>
      </c>
      <c r="D34" s="121">
        <v>45596</v>
      </c>
      <c r="E34" s="119" t="s">
        <v>193</v>
      </c>
    </row>
    <row r="35" spans="1:5" ht="14.4">
      <c r="A35" s="119" t="s">
        <v>62</v>
      </c>
      <c r="B35" s="119" t="s">
        <v>183</v>
      </c>
      <c r="C35" s="120">
        <v>897777</v>
      </c>
      <c r="D35" s="121">
        <v>45569</v>
      </c>
      <c r="E35" s="119" t="s">
        <v>193</v>
      </c>
    </row>
    <row r="36" spans="1:5" ht="14.4">
      <c r="A36" s="119" t="s">
        <v>62</v>
      </c>
      <c r="B36" s="119" t="s">
        <v>183</v>
      </c>
      <c r="C36" s="120">
        <v>283000</v>
      </c>
      <c r="D36" s="121">
        <v>45580</v>
      </c>
      <c r="E36" s="119" t="s">
        <v>193</v>
      </c>
    </row>
    <row r="37" spans="1:5" ht="14.4">
      <c r="A37" s="119" t="s">
        <v>62</v>
      </c>
      <c r="B37" s="119" t="s">
        <v>183</v>
      </c>
      <c r="C37" s="120">
        <v>190000</v>
      </c>
      <c r="D37" s="121">
        <v>45580</v>
      </c>
      <c r="E37" s="119" t="s">
        <v>193</v>
      </c>
    </row>
    <row r="38" spans="1:5" ht="14.4">
      <c r="A38" s="119" t="s">
        <v>62</v>
      </c>
      <c r="B38" s="119" t="s">
        <v>183</v>
      </c>
      <c r="C38" s="120">
        <v>1700000</v>
      </c>
      <c r="D38" s="121">
        <v>45581</v>
      </c>
      <c r="E38" s="119" t="s">
        <v>193</v>
      </c>
    </row>
    <row r="39" spans="1:5" ht="14.4">
      <c r="A39" s="119" t="s">
        <v>62</v>
      </c>
      <c r="B39" s="119" t="s">
        <v>183</v>
      </c>
      <c r="C39" s="120">
        <v>775000</v>
      </c>
      <c r="D39" s="121">
        <v>45587</v>
      </c>
      <c r="E39" s="119" t="s">
        <v>193</v>
      </c>
    </row>
    <row r="40" spans="1:5" ht="14.4">
      <c r="A40" s="119" t="s">
        <v>62</v>
      </c>
      <c r="B40" s="119" t="s">
        <v>183</v>
      </c>
      <c r="C40" s="120">
        <v>125000</v>
      </c>
      <c r="D40" s="121">
        <v>45593</v>
      </c>
      <c r="E40" s="119" t="s">
        <v>194</v>
      </c>
    </row>
    <row r="41" spans="1:5" ht="14.4">
      <c r="A41" s="119" t="s">
        <v>62</v>
      </c>
      <c r="B41" s="119" t="s">
        <v>183</v>
      </c>
      <c r="C41" s="120">
        <v>746339</v>
      </c>
      <c r="D41" s="121">
        <v>45589</v>
      </c>
      <c r="E41" s="119" t="s">
        <v>192</v>
      </c>
    </row>
    <row r="42" spans="1:5" ht="14.4">
      <c r="A42" s="119" t="s">
        <v>62</v>
      </c>
      <c r="B42" s="119" t="s">
        <v>183</v>
      </c>
      <c r="C42" s="120">
        <v>802500</v>
      </c>
      <c r="D42" s="121">
        <v>45589</v>
      </c>
      <c r="E42" s="119" t="s">
        <v>193</v>
      </c>
    </row>
    <row r="43" spans="1:5" ht="14.4">
      <c r="A43" s="119" t="s">
        <v>62</v>
      </c>
      <c r="B43" s="119" t="s">
        <v>183</v>
      </c>
      <c r="C43" s="120">
        <v>460000</v>
      </c>
      <c r="D43" s="121">
        <v>45587</v>
      </c>
      <c r="E43" s="119" t="s">
        <v>193</v>
      </c>
    </row>
    <row r="44" spans="1:5" ht="14.4">
      <c r="A44" s="119" t="s">
        <v>62</v>
      </c>
      <c r="B44" s="119" t="s">
        <v>183</v>
      </c>
      <c r="C44" s="120">
        <v>395000</v>
      </c>
      <c r="D44" s="121">
        <v>45573</v>
      </c>
      <c r="E44" s="119" t="s">
        <v>193</v>
      </c>
    </row>
    <row r="45" spans="1:5" ht="14.4">
      <c r="A45" s="119" t="s">
        <v>62</v>
      </c>
      <c r="B45" s="119" t="s">
        <v>183</v>
      </c>
      <c r="C45" s="120">
        <v>270000</v>
      </c>
      <c r="D45" s="121">
        <v>45566</v>
      </c>
      <c r="E45" s="119" t="s">
        <v>193</v>
      </c>
    </row>
    <row r="46" spans="1:5" ht="14.4">
      <c r="A46" s="119" t="s">
        <v>62</v>
      </c>
      <c r="B46" s="119" t="s">
        <v>183</v>
      </c>
      <c r="C46" s="120">
        <v>755416</v>
      </c>
      <c r="D46" s="121">
        <v>45589</v>
      </c>
      <c r="E46" s="119" t="s">
        <v>192</v>
      </c>
    </row>
    <row r="47" spans="1:5" ht="14.4">
      <c r="A47" s="119" t="s">
        <v>85</v>
      </c>
      <c r="B47" s="119" t="s">
        <v>184</v>
      </c>
      <c r="C47" s="120">
        <v>380000</v>
      </c>
      <c r="D47" s="121">
        <v>45572</v>
      </c>
      <c r="E47" s="119" t="s">
        <v>193</v>
      </c>
    </row>
    <row r="48" spans="1:5" ht="14.4">
      <c r="A48" s="119" t="s">
        <v>85</v>
      </c>
      <c r="B48" s="119" t="s">
        <v>184</v>
      </c>
      <c r="C48" s="120">
        <v>421000</v>
      </c>
      <c r="D48" s="121">
        <v>45593</v>
      </c>
      <c r="E48" s="119" t="s">
        <v>194</v>
      </c>
    </row>
    <row r="49" spans="1:5" ht="14.4">
      <c r="A49" s="119" t="s">
        <v>85</v>
      </c>
      <c r="B49" s="119" t="s">
        <v>184</v>
      </c>
      <c r="C49" s="120">
        <v>310000</v>
      </c>
      <c r="D49" s="121">
        <v>45588</v>
      </c>
      <c r="E49" s="119" t="s">
        <v>193</v>
      </c>
    </row>
    <row r="50" spans="1:5" ht="14.4">
      <c r="A50" s="119" t="s">
        <v>85</v>
      </c>
      <c r="B50" s="119" t="s">
        <v>184</v>
      </c>
      <c r="C50" s="120">
        <v>266000</v>
      </c>
      <c r="D50" s="121">
        <v>45595</v>
      </c>
      <c r="E50" s="119" t="s">
        <v>194</v>
      </c>
    </row>
    <row r="51" spans="1:5" ht="14.4">
      <c r="A51" s="119" t="s">
        <v>85</v>
      </c>
      <c r="B51" s="119" t="s">
        <v>184</v>
      </c>
      <c r="C51" s="120">
        <v>274725</v>
      </c>
      <c r="D51" s="121">
        <v>45574</v>
      </c>
      <c r="E51" s="119" t="s">
        <v>194</v>
      </c>
    </row>
    <row r="52" spans="1:5" ht="14.4">
      <c r="A52" s="119" t="s">
        <v>85</v>
      </c>
      <c r="B52" s="119" t="s">
        <v>184</v>
      </c>
      <c r="C52" s="120">
        <v>168842</v>
      </c>
      <c r="D52" s="121">
        <v>45581</v>
      </c>
      <c r="E52" s="119" t="s">
        <v>194</v>
      </c>
    </row>
    <row r="53" spans="1:5" ht="14.4">
      <c r="A53" s="119" t="s">
        <v>85</v>
      </c>
      <c r="B53" s="119" t="s">
        <v>184</v>
      </c>
      <c r="C53" s="120">
        <v>250000</v>
      </c>
      <c r="D53" s="121">
        <v>45595</v>
      </c>
      <c r="E53" s="119" t="s">
        <v>193</v>
      </c>
    </row>
    <row r="54" spans="1:5" ht="14.4">
      <c r="A54" s="119" t="s">
        <v>57</v>
      </c>
      <c r="B54" s="119" t="s">
        <v>185</v>
      </c>
      <c r="C54" s="120">
        <v>440000</v>
      </c>
      <c r="D54" s="121">
        <v>45568</v>
      </c>
      <c r="E54" s="119" t="s">
        <v>193</v>
      </c>
    </row>
    <row r="55" spans="1:5" ht="14.4">
      <c r="A55" s="119" t="s">
        <v>57</v>
      </c>
      <c r="B55" s="119" t="s">
        <v>185</v>
      </c>
      <c r="C55" s="120">
        <v>360000</v>
      </c>
      <c r="D55" s="121">
        <v>45576</v>
      </c>
      <c r="E55" s="119" t="s">
        <v>193</v>
      </c>
    </row>
    <row r="56" spans="1:5" ht="14.4">
      <c r="A56" s="119" t="s">
        <v>57</v>
      </c>
      <c r="B56" s="119" t="s">
        <v>185</v>
      </c>
      <c r="C56" s="120">
        <v>543395</v>
      </c>
      <c r="D56" s="121">
        <v>45594</v>
      </c>
      <c r="E56" s="119" t="s">
        <v>192</v>
      </c>
    </row>
    <row r="57" spans="1:5" ht="14.4">
      <c r="A57" s="119" t="s">
        <v>57</v>
      </c>
      <c r="B57" s="119" t="s">
        <v>185</v>
      </c>
      <c r="C57" s="120">
        <v>805000</v>
      </c>
      <c r="D57" s="121">
        <v>45588</v>
      </c>
      <c r="E57" s="119" t="s">
        <v>193</v>
      </c>
    </row>
    <row r="58" spans="1:5" ht="14.4">
      <c r="A58" s="119" t="s">
        <v>57</v>
      </c>
      <c r="B58" s="119" t="s">
        <v>185</v>
      </c>
      <c r="C58" s="120">
        <v>518300</v>
      </c>
      <c r="D58" s="121">
        <v>45567</v>
      </c>
      <c r="E58" s="119" t="s">
        <v>194</v>
      </c>
    </row>
    <row r="59" spans="1:5" ht="14.4">
      <c r="A59" s="119" t="s">
        <v>57</v>
      </c>
      <c r="B59" s="119" t="s">
        <v>185</v>
      </c>
      <c r="C59" s="120">
        <v>447000</v>
      </c>
      <c r="D59" s="121">
        <v>45576</v>
      </c>
      <c r="E59" s="119" t="s">
        <v>194</v>
      </c>
    </row>
    <row r="60" spans="1:5" ht="14.4">
      <c r="A60" s="119" t="s">
        <v>57</v>
      </c>
      <c r="B60" s="119" t="s">
        <v>185</v>
      </c>
      <c r="C60" s="120">
        <v>2500000</v>
      </c>
      <c r="D60" s="121">
        <v>45579</v>
      </c>
      <c r="E60" s="119" t="s">
        <v>194</v>
      </c>
    </row>
    <row r="61" spans="1:5" ht="14.4">
      <c r="A61" s="119" t="s">
        <v>57</v>
      </c>
      <c r="B61" s="119" t="s">
        <v>185</v>
      </c>
      <c r="C61" s="120">
        <v>2500000</v>
      </c>
      <c r="D61" s="121">
        <v>45579</v>
      </c>
      <c r="E61" s="119" t="s">
        <v>194</v>
      </c>
    </row>
    <row r="62" spans="1:5" ht="14.4">
      <c r="A62" s="119" t="s">
        <v>57</v>
      </c>
      <c r="B62" s="119" t="s">
        <v>185</v>
      </c>
      <c r="C62" s="120">
        <v>540000</v>
      </c>
      <c r="D62" s="121">
        <v>45595</v>
      </c>
      <c r="E62" s="119" t="s">
        <v>193</v>
      </c>
    </row>
    <row r="63" spans="1:5" ht="14.4">
      <c r="A63" s="119" t="s">
        <v>57</v>
      </c>
      <c r="B63" s="119" t="s">
        <v>185</v>
      </c>
      <c r="C63" s="120">
        <v>279000</v>
      </c>
      <c r="D63" s="121">
        <v>45580</v>
      </c>
      <c r="E63" s="119" t="s">
        <v>193</v>
      </c>
    </row>
    <row r="64" spans="1:5" ht="14.4">
      <c r="A64" s="119" t="s">
        <v>57</v>
      </c>
      <c r="B64" s="119" t="s">
        <v>185</v>
      </c>
      <c r="C64" s="120">
        <v>225000</v>
      </c>
      <c r="D64" s="121">
        <v>45583</v>
      </c>
      <c r="E64" s="119" t="s">
        <v>193</v>
      </c>
    </row>
    <row r="65" spans="1:5" ht="14.4">
      <c r="A65" s="119" t="s">
        <v>57</v>
      </c>
      <c r="B65" s="119" t="s">
        <v>185</v>
      </c>
      <c r="C65" s="120">
        <v>642000</v>
      </c>
      <c r="D65" s="121">
        <v>45583</v>
      </c>
      <c r="E65" s="119" t="s">
        <v>193</v>
      </c>
    </row>
    <row r="66" spans="1:5" ht="14.4">
      <c r="A66" s="119" t="s">
        <v>57</v>
      </c>
      <c r="B66" s="119" t="s">
        <v>185</v>
      </c>
      <c r="C66" s="120">
        <v>2500000</v>
      </c>
      <c r="D66" s="121">
        <v>45579</v>
      </c>
      <c r="E66" s="119" t="s">
        <v>194</v>
      </c>
    </row>
    <row r="67" spans="1:5" ht="14.4">
      <c r="A67" s="119" t="s">
        <v>57</v>
      </c>
      <c r="B67" s="119" t="s">
        <v>185</v>
      </c>
      <c r="C67" s="120">
        <v>5809750</v>
      </c>
      <c r="D67" s="121">
        <v>45589</v>
      </c>
      <c r="E67" s="119" t="s">
        <v>194</v>
      </c>
    </row>
    <row r="68" spans="1:5" ht="14.4">
      <c r="A68" s="119" t="s">
        <v>57</v>
      </c>
      <c r="B68" s="119" t="s">
        <v>185</v>
      </c>
      <c r="C68" s="120">
        <v>2500000</v>
      </c>
      <c r="D68" s="121">
        <v>45587</v>
      </c>
      <c r="E68" s="119" t="s">
        <v>194</v>
      </c>
    </row>
    <row r="69" spans="1:5" ht="14.4">
      <c r="A69" s="119" t="s">
        <v>57</v>
      </c>
      <c r="B69" s="119" t="s">
        <v>185</v>
      </c>
      <c r="C69" s="120">
        <v>2750000</v>
      </c>
      <c r="D69" s="121">
        <v>45589</v>
      </c>
      <c r="E69" s="119" t="s">
        <v>193</v>
      </c>
    </row>
    <row r="70" spans="1:5" ht="14.4">
      <c r="A70" s="119" t="s">
        <v>57</v>
      </c>
      <c r="B70" s="119" t="s">
        <v>185</v>
      </c>
      <c r="C70" s="120">
        <v>382500</v>
      </c>
      <c r="D70" s="121">
        <v>45580</v>
      </c>
      <c r="E70" s="119" t="s">
        <v>194</v>
      </c>
    </row>
    <row r="71" spans="1:5" ht="14.4">
      <c r="A71" s="119" t="s">
        <v>57</v>
      </c>
      <c r="B71" s="119" t="s">
        <v>185</v>
      </c>
      <c r="C71" s="120">
        <v>635000</v>
      </c>
      <c r="D71" s="121">
        <v>45583</v>
      </c>
      <c r="E71" s="119" t="s">
        <v>193</v>
      </c>
    </row>
    <row r="72" spans="1:5" ht="14.4">
      <c r="A72" s="119" t="s">
        <v>57</v>
      </c>
      <c r="B72" s="119" t="s">
        <v>185</v>
      </c>
      <c r="C72" s="120">
        <v>491500</v>
      </c>
      <c r="D72" s="121">
        <v>45566</v>
      </c>
      <c r="E72" s="119" t="s">
        <v>193</v>
      </c>
    </row>
    <row r="73" spans="1:5" ht="14.4">
      <c r="A73" s="119" t="s">
        <v>57</v>
      </c>
      <c r="B73" s="119" t="s">
        <v>185</v>
      </c>
      <c r="C73" s="120">
        <v>3500000</v>
      </c>
      <c r="D73" s="121">
        <v>45587</v>
      </c>
      <c r="E73" s="119" t="s">
        <v>193</v>
      </c>
    </row>
    <row r="74" spans="1:5" ht="14.4">
      <c r="A74" s="119" t="s">
        <v>57</v>
      </c>
      <c r="B74" s="119" t="s">
        <v>185</v>
      </c>
      <c r="C74" s="120">
        <v>364999</v>
      </c>
      <c r="D74" s="121">
        <v>45587</v>
      </c>
      <c r="E74" s="119" t="s">
        <v>193</v>
      </c>
    </row>
    <row r="75" spans="1:5" ht="14.4">
      <c r="A75" s="119" t="s">
        <v>57</v>
      </c>
      <c r="B75" s="119" t="s">
        <v>185</v>
      </c>
      <c r="C75" s="120">
        <v>374900</v>
      </c>
      <c r="D75" s="121">
        <v>45587</v>
      </c>
      <c r="E75" s="119" t="s">
        <v>193</v>
      </c>
    </row>
    <row r="76" spans="1:5" ht="14.4">
      <c r="A76" s="119" t="s">
        <v>57</v>
      </c>
      <c r="B76" s="119" t="s">
        <v>185</v>
      </c>
      <c r="C76" s="120">
        <v>299900</v>
      </c>
      <c r="D76" s="121">
        <v>45582</v>
      </c>
      <c r="E76" s="119" t="s">
        <v>193</v>
      </c>
    </row>
    <row r="77" spans="1:5" ht="14.4">
      <c r="A77" s="119" t="s">
        <v>57</v>
      </c>
      <c r="B77" s="119" t="s">
        <v>185</v>
      </c>
      <c r="C77" s="120">
        <v>689000</v>
      </c>
      <c r="D77" s="121">
        <v>45576</v>
      </c>
      <c r="E77" s="119" t="s">
        <v>193</v>
      </c>
    </row>
    <row r="78" spans="1:5" ht="14.4">
      <c r="A78" s="119" t="s">
        <v>57</v>
      </c>
      <c r="B78" s="119" t="s">
        <v>185</v>
      </c>
      <c r="C78" s="120">
        <v>472500</v>
      </c>
      <c r="D78" s="121">
        <v>45566</v>
      </c>
      <c r="E78" s="119" t="s">
        <v>193</v>
      </c>
    </row>
    <row r="79" spans="1:5" ht="14.4">
      <c r="A79" s="119" t="s">
        <v>57</v>
      </c>
      <c r="B79" s="119" t="s">
        <v>185</v>
      </c>
      <c r="C79" s="120">
        <v>559000</v>
      </c>
      <c r="D79" s="121">
        <v>45596</v>
      </c>
      <c r="E79" s="119" t="s">
        <v>193</v>
      </c>
    </row>
    <row r="80" spans="1:5" ht="14.4">
      <c r="A80" s="119" t="s">
        <v>57</v>
      </c>
      <c r="B80" s="119" t="s">
        <v>185</v>
      </c>
      <c r="C80" s="120">
        <v>380000</v>
      </c>
      <c r="D80" s="121">
        <v>45569</v>
      </c>
      <c r="E80" s="119" t="s">
        <v>193</v>
      </c>
    </row>
    <row r="81" spans="1:5" ht="14.4">
      <c r="A81" s="119" t="s">
        <v>57</v>
      </c>
      <c r="B81" s="119" t="s">
        <v>185</v>
      </c>
      <c r="C81" s="120">
        <v>321255</v>
      </c>
      <c r="D81" s="121">
        <v>45569</v>
      </c>
      <c r="E81" s="119" t="s">
        <v>194</v>
      </c>
    </row>
    <row r="82" spans="1:5" ht="14.4">
      <c r="A82" s="119" t="s">
        <v>57</v>
      </c>
      <c r="B82" s="119" t="s">
        <v>185</v>
      </c>
      <c r="C82" s="120">
        <v>2500000</v>
      </c>
      <c r="D82" s="121">
        <v>45579</v>
      </c>
      <c r="E82" s="119" t="s">
        <v>194</v>
      </c>
    </row>
    <row r="83" spans="1:5" ht="14.4">
      <c r="A83" s="119" t="s">
        <v>57</v>
      </c>
      <c r="B83" s="119" t="s">
        <v>185</v>
      </c>
      <c r="C83" s="120">
        <v>120000</v>
      </c>
      <c r="D83" s="121">
        <v>45583</v>
      </c>
      <c r="E83" s="119" t="s">
        <v>193</v>
      </c>
    </row>
    <row r="84" spans="1:5" ht="14.4">
      <c r="A84" s="119" t="s">
        <v>57</v>
      </c>
      <c r="B84" s="119" t="s">
        <v>185</v>
      </c>
      <c r="C84" s="120">
        <v>450000</v>
      </c>
      <c r="D84" s="121">
        <v>45596</v>
      </c>
      <c r="E84" s="119" t="s">
        <v>194</v>
      </c>
    </row>
    <row r="85" spans="1:5" ht="14.4">
      <c r="A85" s="119" t="s">
        <v>57</v>
      </c>
      <c r="B85" s="119" t="s">
        <v>185</v>
      </c>
      <c r="C85" s="120">
        <v>330222</v>
      </c>
      <c r="D85" s="121">
        <v>45586</v>
      </c>
      <c r="E85" s="119" t="s">
        <v>194</v>
      </c>
    </row>
    <row r="86" spans="1:5" ht="14.4">
      <c r="A86" s="119" t="s">
        <v>57</v>
      </c>
      <c r="B86" s="119" t="s">
        <v>185</v>
      </c>
      <c r="C86" s="120">
        <v>479900</v>
      </c>
      <c r="D86" s="121">
        <v>45596</v>
      </c>
      <c r="E86" s="119" t="s">
        <v>193</v>
      </c>
    </row>
    <row r="87" spans="1:5" ht="14.4">
      <c r="A87" s="119" t="s">
        <v>57</v>
      </c>
      <c r="B87" s="119" t="s">
        <v>185</v>
      </c>
      <c r="C87" s="120">
        <v>230000</v>
      </c>
      <c r="D87" s="121">
        <v>45572</v>
      </c>
      <c r="E87" s="119" t="s">
        <v>193</v>
      </c>
    </row>
    <row r="88" spans="1:5" ht="14.4">
      <c r="A88" s="119" t="s">
        <v>57</v>
      </c>
      <c r="B88" s="119" t="s">
        <v>185</v>
      </c>
      <c r="C88" s="120">
        <v>560000</v>
      </c>
      <c r="D88" s="121">
        <v>45593</v>
      </c>
      <c r="E88" s="119" t="s">
        <v>194</v>
      </c>
    </row>
    <row r="89" spans="1:5" ht="14.4">
      <c r="A89" s="119" t="s">
        <v>57</v>
      </c>
      <c r="B89" s="119" t="s">
        <v>185</v>
      </c>
      <c r="C89" s="120">
        <v>610000</v>
      </c>
      <c r="D89" s="121">
        <v>45572</v>
      </c>
      <c r="E89" s="119" t="s">
        <v>193</v>
      </c>
    </row>
    <row r="90" spans="1:5" ht="14.4">
      <c r="A90" s="119" t="s">
        <v>57</v>
      </c>
      <c r="B90" s="119" t="s">
        <v>185</v>
      </c>
      <c r="C90" s="120">
        <v>530000</v>
      </c>
      <c r="D90" s="121">
        <v>45567</v>
      </c>
      <c r="E90" s="119" t="s">
        <v>193</v>
      </c>
    </row>
    <row r="91" spans="1:5" ht="14.4">
      <c r="A91" s="119" t="s">
        <v>57</v>
      </c>
      <c r="B91" s="119" t="s">
        <v>185</v>
      </c>
      <c r="C91" s="120">
        <v>1353000</v>
      </c>
      <c r="D91" s="121">
        <v>45566</v>
      </c>
      <c r="E91" s="119" t="s">
        <v>194</v>
      </c>
    </row>
    <row r="92" spans="1:5" ht="14.4">
      <c r="A92" s="119" t="s">
        <v>57</v>
      </c>
      <c r="B92" s="119" t="s">
        <v>185</v>
      </c>
      <c r="C92" s="120">
        <v>385000</v>
      </c>
      <c r="D92" s="121">
        <v>45586</v>
      </c>
      <c r="E92" s="119" t="s">
        <v>193</v>
      </c>
    </row>
    <row r="93" spans="1:5" ht="14.4">
      <c r="A93" s="119" t="s">
        <v>57</v>
      </c>
      <c r="B93" s="119" t="s">
        <v>185</v>
      </c>
      <c r="C93" s="120">
        <v>1383000</v>
      </c>
      <c r="D93" s="121">
        <v>45575</v>
      </c>
      <c r="E93" s="119" t="s">
        <v>193</v>
      </c>
    </row>
    <row r="94" spans="1:5" ht="14.4">
      <c r="A94" s="119" t="s">
        <v>89</v>
      </c>
      <c r="B94" s="119" t="s">
        <v>186</v>
      </c>
      <c r="C94" s="120">
        <v>399000</v>
      </c>
      <c r="D94" s="121">
        <v>45574</v>
      </c>
      <c r="E94" s="119" t="s">
        <v>193</v>
      </c>
    </row>
    <row r="95" spans="1:5" ht="14.4">
      <c r="A95" s="119" t="s">
        <v>89</v>
      </c>
      <c r="B95" s="119" t="s">
        <v>186</v>
      </c>
      <c r="C95" s="120">
        <v>612000</v>
      </c>
      <c r="D95" s="121">
        <v>45588</v>
      </c>
      <c r="E95" s="119" t="s">
        <v>194</v>
      </c>
    </row>
    <row r="96" spans="1:5" ht="14.4">
      <c r="A96" s="119" t="s">
        <v>92</v>
      </c>
      <c r="B96" s="119" t="s">
        <v>187</v>
      </c>
      <c r="C96" s="120">
        <v>405000</v>
      </c>
      <c r="D96" s="121">
        <v>45575</v>
      </c>
      <c r="E96" s="119" t="s">
        <v>193</v>
      </c>
    </row>
    <row r="97" spans="1:5" ht="14.4">
      <c r="A97" s="119" t="s">
        <v>92</v>
      </c>
      <c r="B97" s="119" t="s">
        <v>187</v>
      </c>
      <c r="C97" s="120">
        <v>270000</v>
      </c>
      <c r="D97" s="121">
        <v>45580</v>
      </c>
      <c r="E97" s="119" t="s">
        <v>193</v>
      </c>
    </row>
    <row r="98" spans="1:5" ht="14.4">
      <c r="A98" s="119" t="s">
        <v>102</v>
      </c>
      <c r="B98" s="119" t="s">
        <v>188</v>
      </c>
      <c r="C98" s="120">
        <v>391737</v>
      </c>
      <c r="D98" s="121">
        <v>45580</v>
      </c>
      <c r="E98" s="119" t="s">
        <v>194</v>
      </c>
    </row>
    <row r="99" spans="1:5" ht="14.4">
      <c r="A99" s="119" t="s">
        <v>102</v>
      </c>
      <c r="B99" s="119" t="s">
        <v>188</v>
      </c>
      <c r="C99" s="120">
        <v>300000</v>
      </c>
      <c r="D99" s="121">
        <v>45593</v>
      </c>
      <c r="E99" s="119" t="s">
        <v>194</v>
      </c>
    </row>
    <row r="100" spans="1:5" ht="14.4">
      <c r="A100" s="119" t="s">
        <v>102</v>
      </c>
      <c r="B100" s="119" t="s">
        <v>188</v>
      </c>
      <c r="C100" s="120">
        <v>515000</v>
      </c>
      <c r="D100" s="121">
        <v>45587</v>
      </c>
      <c r="E100" s="119" t="s">
        <v>193</v>
      </c>
    </row>
    <row r="101" spans="1:5" ht="14.4">
      <c r="A101" s="119" t="s">
        <v>102</v>
      </c>
      <c r="B101" s="119" t="s">
        <v>188</v>
      </c>
      <c r="C101" s="120">
        <v>465000</v>
      </c>
      <c r="D101" s="121">
        <v>45594</v>
      </c>
      <c r="E101" s="119" t="s">
        <v>193</v>
      </c>
    </row>
    <row r="102" spans="1:5" ht="14.4">
      <c r="A102" s="119" t="s">
        <v>102</v>
      </c>
      <c r="B102" s="119" t="s">
        <v>188</v>
      </c>
      <c r="C102" s="120">
        <v>404900</v>
      </c>
      <c r="D102" s="121">
        <v>45594</v>
      </c>
      <c r="E102" s="119" t="s">
        <v>193</v>
      </c>
    </row>
    <row r="103" spans="1:5" ht="14.4">
      <c r="A103" s="119" t="s">
        <v>102</v>
      </c>
      <c r="B103" s="119" t="s">
        <v>188</v>
      </c>
      <c r="C103" s="120">
        <v>298000</v>
      </c>
      <c r="D103" s="121">
        <v>45593</v>
      </c>
      <c r="E103" s="119" t="s">
        <v>193</v>
      </c>
    </row>
    <row r="104" spans="1:5" ht="14.4">
      <c r="A104" s="119" t="s">
        <v>102</v>
      </c>
      <c r="B104" s="119" t="s">
        <v>188</v>
      </c>
      <c r="C104" s="120">
        <v>329000</v>
      </c>
      <c r="D104" s="121">
        <v>45594</v>
      </c>
      <c r="E104" s="119" t="s">
        <v>193</v>
      </c>
    </row>
    <row r="105" spans="1:5" ht="14.4">
      <c r="A105" s="119" t="s">
        <v>102</v>
      </c>
      <c r="B105" s="119" t="s">
        <v>188</v>
      </c>
      <c r="C105" s="120">
        <v>375000</v>
      </c>
      <c r="D105" s="121">
        <v>45596</v>
      </c>
      <c r="E105" s="119" t="s">
        <v>194</v>
      </c>
    </row>
    <row r="106" spans="1:5" ht="14.4">
      <c r="A106" s="119" t="s">
        <v>74</v>
      </c>
      <c r="B106" s="119" t="s">
        <v>189</v>
      </c>
      <c r="C106" s="120">
        <v>405000</v>
      </c>
      <c r="D106" s="121">
        <v>45595</v>
      </c>
      <c r="E106" s="119" t="s">
        <v>193</v>
      </c>
    </row>
    <row r="107" spans="1:5" ht="14.4">
      <c r="A107" s="119" t="s">
        <v>74</v>
      </c>
      <c r="B107" s="119" t="s">
        <v>189</v>
      </c>
      <c r="C107" s="120">
        <v>832500</v>
      </c>
      <c r="D107" s="121">
        <v>45581</v>
      </c>
      <c r="E107" s="119" t="s">
        <v>194</v>
      </c>
    </row>
    <row r="108" spans="1:5" ht="14.4">
      <c r="A108" s="119" t="s">
        <v>74</v>
      </c>
      <c r="B108" s="119" t="s">
        <v>189</v>
      </c>
      <c r="C108" s="120">
        <v>641500</v>
      </c>
      <c r="D108" s="121">
        <v>45580</v>
      </c>
      <c r="E108" s="119" t="s">
        <v>193</v>
      </c>
    </row>
    <row r="109" spans="1:5" ht="14.4">
      <c r="A109" s="119" t="s">
        <v>74</v>
      </c>
      <c r="B109" s="119" t="s">
        <v>189</v>
      </c>
      <c r="C109" s="120">
        <v>268416</v>
      </c>
      <c r="D109" s="121">
        <v>45580</v>
      </c>
      <c r="E109" s="119" t="s">
        <v>194</v>
      </c>
    </row>
    <row r="110" spans="1:5" ht="14.4">
      <c r="A110" s="119" t="s">
        <v>74</v>
      </c>
      <c r="B110" s="119" t="s">
        <v>189</v>
      </c>
      <c r="C110" s="120">
        <v>535614</v>
      </c>
      <c r="D110" s="121">
        <v>45586</v>
      </c>
      <c r="E110" s="119" t="s">
        <v>192</v>
      </c>
    </row>
    <row r="111" spans="1:5" ht="14.4">
      <c r="A111" s="119" t="s">
        <v>74</v>
      </c>
      <c r="B111" s="119" t="s">
        <v>189</v>
      </c>
      <c r="C111" s="120">
        <v>542849</v>
      </c>
      <c r="D111" s="121">
        <v>45589</v>
      </c>
      <c r="E111" s="119" t="s">
        <v>192</v>
      </c>
    </row>
    <row r="112" spans="1:5" ht="14.4">
      <c r="A112" s="119" t="s">
        <v>74</v>
      </c>
      <c r="B112" s="119" t="s">
        <v>189</v>
      </c>
      <c r="C112" s="120">
        <v>372000</v>
      </c>
      <c r="D112" s="121">
        <v>45576</v>
      </c>
      <c r="E112" s="119" t="s">
        <v>194</v>
      </c>
    </row>
    <row r="113" spans="1:5" ht="14.4">
      <c r="A113" s="119" t="s">
        <v>74</v>
      </c>
      <c r="B113" s="119" t="s">
        <v>189</v>
      </c>
      <c r="C113" s="120">
        <v>230000</v>
      </c>
      <c r="D113" s="121">
        <v>45595</v>
      </c>
      <c r="E113" s="119" t="s">
        <v>193</v>
      </c>
    </row>
    <row r="114" spans="1:5" ht="14.4">
      <c r="A114" s="119" t="s">
        <v>74</v>
      </c>
      <c r="B114" s="119" t="s">
        <v>189</v>
      </c>
      <c r="C114" s="120">
        <v>131500</v>
      </c>
      <c r="D114" s="121">
        <v>45593</v>
      </c>
      <c r="E114" s="119" t="s">
        <v>194</v>
      </c>
    </row>
    <row r="115" spans="1:5" ht="14.4">
      <c r="A115" s="119" t="s">
        <v>74</v>
      </c>
      <c r="B115" s="119" t="s">
        <v>189</v>
      </c>
      <c r="C115" s="120">
        <v>525000</v>
      </c>
      <c r="D115" s="121">
        <v>45593</v>
      </c>
      <c r="E115" s="119" t="s">
        <v>193</v>
      </c>
    </row>
    <row r="116" spans="1:5" ht="14.4">
      <c r="A116" s="119" t="s">
        <v>74</v>
      </c>
      <c r="B116" s="119" t="s">
        <v>189</v>
      </c>
      <c r="C116" s="120">
        <v>585106</v>
      </c>
      <c r="D116" s="121">
        <v>45576</v>
      </c>
      <c r="E116" s="119" t="s">
        <v>192</v>
      </c>
    </row>
    <row r="117" spans="1:5" ht="14.4">
      <c r="A117" s="119" t="s">
        <v>74</v>
      </c>
      <c r="B117" s="119" t="s">
        <v>189</v>
      </c>
      <c r="C117" s="120">
        <v>840000</v>
      </c>
      <c r="D117" s="121">
        <v>45582</v>
      </c>
      <c r="E117" s="119" t="s">
        <v>193</v>
      </c>
    </row>
    <row r="118" spans="1:5" ht="14.4">
      <c r="A118" s="119" t="s">
        <v>74</v>
      </c>
      <c r="B118" s="119" t="s">
        <v>189</v>
      </c>
      <c r="C118" s="120">
        <v>325000</v>
      </c>
      <c r="D118" s="121">
        <v>45583</v>
      </c>
      <c r="E118" s="119" t="s">
        <v>193</v>
      </c>
    </row>
    <row r="119" spans="1:5" ht="14.4">
      <c r="A119" s="119" t="s">
        <v>74</v>
      </c>
      <c r="B119" s="119" t="s">
        <v>189</v>
      </c>
      <c r="C119" s="120">
        <v>70000</v>
      </c>
      <c r="D119" s="121">
        <v>45588</v>
      </c>
      <c r="E119" s="119" t="s">
        <v>194</v>
      </c>
    </row>
    <row r="120" spans="1:5" ht="14.4">
      <c r="A120" s="119" t="s">
        <v>74</v>
      </c>
      <c r="B120" s="119" t="s">
        <v>189</v>
      </c>
      <c r="C120" s="120">
        <v>575000</v>
      </c>
      <c r="D120" s="121">
        <v>45567</v>
      </c>
      <c r="E120" s="119" t="s">
        <v>193</v>
      </c>
    </row>
    <row r="121" spans="1:5" ht="14.4">
      <c r="A121" s="119" t="s">
        <v>74</v>
      </c>
      <c r="B121" s="119" t="s">
        <v>189</v>
      </c>
      <c r="C121" s="120">
        <v>125100</v>
      </c>
      <c r="D121" s="121">
        <v>45567</v>
      </c>
      <c r="E121" s="119" t="s">
        <v>194</v>
      </c>
    </row>
    <row r="122" spans="1:5" ht="14.4">
      <c r="A122" s="119" t="s">
        <v>74</v>
      </c>
      <c r="B122" s="119" t="s">
        <v>189</v>
      </c>
      <c r="C122" s="120">
        <v>425000</v>
      </c>
      <c r="D122" s="121">
        <v>45569</v>
      </c>
      <c r="E122" s="119" t="s">
        <v>193</v>
      </c>
    </row>
    <row r="123" spans="1:5" ht="14.4">
      <c r="A123" s="119" t="s">
        <v>74</v>
      </c>
      <c r="B123" s="119" t="s">
        <v>189</v>
      </c>
      <c r="C123" s="120">
        <v>511142</v>
      </c>
      <c r="D123" s="121">
        <v>45569</v>
      </c>
      <c r="E123" s="119" t="s">
        <v>192</v>
      </c>
    </row>
    <row r="124" spans="1:5" ht="14.4">
      <c r="A124" s="119" t="s">
        <v>74</v>
      </c>
      <c r="B124" s="119" t="s">
        <v>189</v>
      </c>
      <c r="C124" s="120">
        <v>414000</v>
      </c>
      <c r="D124" s="121">
        <v>45567</v>
      </c>
      <c r="E124" s="119" t="s">
        <v>193</v>
      </c>
    </row>
    <row r="125" spans="1:5" ht="14.4">
      <c r="A125" s="119" t="s">
        <v>74</v>
      </c>
      <c r="B125" s="119" t="s">
        <v>189</v>
      </c>
      <c r="C125" s="120">
        <v>3681000</v>
      </c>
      <c r="D125" s="121">
        <v>45566</v>
      </c>
      <c r="E125" s="119" t="s">
        <v>194</v>
      </c>
    </row>
    <row r="126" spans="1:5" ht="14.4">
      <c r="A126" s="119" t="s">
        <v>74</v>
      </c>
      <c r="B126" s="119" t="s">
        <v>189</v>
      </c>
      <c r="C126" s="120">
        <v>545000</v>
      </c>
      <c r="D126" s="121">
        <v>45567</v>
      </c>
      <c r="E126" s="119" t="s">
        <v>193</v>
      </c>
    </row>
    <row r="127" spans="1:5" ht="14.4">
      <c r="A127" s="119" t="s">
        <v>74</v>
      </c>
      <c r="B127" s="119" t="s">
        <v>189</v>
      </c>
      <c r="C127" s="120">
        <v>499900</v>
      </c>
      <c r="D127" s="121">
        <v>45583</v>
      </c>
      <c r="E127" s="119" t="s">
        <v>193</v>
      </c>
    </row>
    <row r="128" spans="1:5" ht="14.4">
      <c r="A128" s="119" t="s">
        <v>106</v>
      </c>
      <c r="B128" s="119" t="s">
        <v>190</v>
      </c>
      <c r="C128" s="120">
        <v>525000</v>
      </c>
      <c r="D128" s="121">
        <v>45588</v>
      </c>
      <c r="E128" s="119" t="s">
        <v>193</v>
      </c>
    </row>
    <row r="129" spans="1:5" ht="14.4">
      <c r="A129" s="119" t="s">
        <v>110</v>
      </c>
      <c r="B129" s="119" t="s">
        <v>191</v>
      </c>
      <c r="C129" s="120">
        <v>460000</v>
      </c>
      <c r="D129" s="121">
        <v>45593</v>
      </c>
      <c r="E129" s="119" t="s">
        <v>193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2024-11-01T16:38:29Z</dcterms:modified>
</cp:coreProperties>
</file>