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2" windowHeight="9468" tabRatio="906"/>
  </bookViews>
  <sheets>
    <sheet name="OVERALL STATS" sheetId="1" r:id="rId1"/>
    <sheet name="SALES STATS" sheetId="2" r:id="rId2"/>
    <sheet name="LOAN ONLY STATS" sheetId="3" r:id="rId3"/>
    <sheet name="BRANCH SALES TRACKING" sheetId="20" r:id="rId4"/>
    <sheet name="LENDER TRACKING" sheetId="17" r:id="rId5"/>
    <sheet name="BUILDER TRACKING" sheetId="23" r:id="rId6"/>
    <sheet name="SALES_LIST" sheetId="12" state="hidden" r:id="rId7"/>
    <sheet name="LOANS_LIST" sheetId="13" state="hidden" r:id="rId8"/>
    <sheet name="SALESLOANSLIST" sheetId="15" state="hidden" r:id="rId9"/>
  </sheets>
  <definedNames>
    <definedName name="CommercialLoansMarket">'LOAN ONLY STATS'!$A$15:$C$15</definedName>
    <definedName name="CommercialSalesMarket">'SALES STATS'!$A$40:$C$41</definedName>
    <definedName name="ConstructionLoansMarket">'LOAN ONLY STATS'!#REF!</definedName>
    <definedName name="ConventionalLoansExcludingInclineMarket">'LOAN ONLY STATS'!#REF!</definedName>
    <definedName name="ConventionalLoansMarket">'LOAN ONLY STATS'!$A$7:$C$9</definedName>
    <definedName name="CreditLineLoansMarket">'LOAN ONLY STATS'!$A$21:$C$23</definedName>
    <definedName name="HardMoneyLoansMarket">'LOAN ONLY STATS'!$A$35:$C$35</definedName>
    <definedName name="InclineSalesMarket">'SALES STATS'!#REF!</definedName>
    <definedName name="OverallLoans">'OVERALL STATS'!$A$21:$C$24</definedName>
    <definedName name="OverallSales">'OVERALL STATS'!$A$7:$C$15</definedName>
    <definedName name="OverallSalesAndLoans">'OVERALL STATS'!$A$30:$C$38</definedName>
    <definedName name="_xlnm.Print_Titles" localSheetId="1">'SALES STATS'!$1:$6</definedName>
    <definedName name="ResaleMarket">'SALES STATS'!$A$7:$C$14</definedName>
    <definedName name="ResidentialResaleMarket">'SALES STATS'!$A$28:$C$34</definedName>
    <definedName name="ResidentialSalesExcludingInclineMarket">'SALES STATS'!#REF!</definedName>
    <definedName name="SubdivisionMarket">'SALES STATS'!$A$20:$C$22</definedName>
    <definedName name="VacantLandSalesMarket">'SALES STATS'!$A$47:$C$48</definedName>
  </definedNames>
  <calcPr calcId="124519"/>
  <pivotCaches>
    <pivotCache cacheId="0" r:id="rId10"/>
    <pivotCache cacheId="1" r:id="rId11"/>
  </pivotCaches>
</workbook>
</file>

<file path=xl/calcChain.xml><?xml version="1.0" encoding="utf-8"?>
<calcChain xmlns="http://schemas.openxmlformats.org/spreadsheetml/2006/main">
  <c r="A2" i="23"/>
  <c r="F8"/>
  <c r="F7"/>
  <c r="F6"/>
  <c r="F5"/>
  <c r="F9" s="1"/>
  <c r="E8"/>
  <c r="E7"/>
  <c r="E6"/>
  <c r="E5"/>
  <c r="E9" s="1"/>
  <c r="B9"/>
  <c r="C9"/>
  <c r="G35" i="3"/>
  <c r="G23"/>
  <c r="G22"/>
  <c r="G21"/>
  <c r="G15"/>
  <c r="G9"/>
  <c r="G8"/>
  <c r="G7"/>
  <c r="G48" i="2"/>
  <c r="G47"/>
  <c r="G41"/>
  <c r="G40"/>
  <c r="G34"/>
  <c r="G33"/>
  <c r="G32"/>
  <c r="G31"/>
  <c r="G30"/>
  <c r="G29"/>
  <c r="G28"/>
  <c r="G22"/>
  <c r="G21"/>
  <c r="G20"/>
  <c r="G14"/>
  <c r="G13"/>
  <c r="G12"/>
  <c r="G11"/>
  <c r="G10"/>
  <c r="G9"/>
  <c r="G8"/>
  <c r="G7"/>
  <c r="G38" i="1"/>
  <c r="G37"/>
  <c r="G36"/>
  <c r="G35"/>
  <c r="G34"/>
  <c r="G33"/>
  <c r="G32"/>
  <c r="G31"/>
  <c r="G30"/>
  <c r="G24"/>
  <c r="G23"/>
  <c r="G22"/>
  <c r="G21"/>
  <c r="G15"/>
  <c r="G14"/>
  <c r="G13"/>
  <c r="G12"/>
  <c r="G11"/>
  <c r="G10"/>
  <c r="G9"/>
  <c r="G8"/>
  <c r="G7"/>
  <c r="C16" i="3"/>
  <c r="B16"/>
  <c r="C42" i="2"/>
  <c r="B42"/>
  <c r="B16" i="1"/>
  <c r="C16"/>
  <c r="E15" s="1"/>
  <c r="B36" i="3"/>
  <c r="C36"/>
  <c r="B24"/>
  <c r="C24"/>
  <c r="B10"/>
  <c r="D7" s="1"/>
  <c r="C10"/>
  <c r="E7" s="1"/>
  <c r="B49" i="2"/>
  <c r="C49"/>
  <c r="B35"/>
  <c r="D29" s="1"/>
  <c r="C35"/>
  <c r="E29" s="1"/>
  <c r="A2"/>
  <c r="B23"/>
  <c r="D21" s="1"/>
  <c r="C23"/>
  <c r="E23" i="3" l="1"/>
  <c r="E15"/>
  <c r="D15"/>
  <c r="E9"/>
  <c r="D9"/>
  <c r="E9" i="1"/>
  <c r="D9"/>
  <c r="E30" i="2"/>
  <c r="D30"/>
  <c r="E48"/>
  <c r="E41"/>
  <c r="D40"/>
  <c r="D34"/>
  <c r="D8" i="3"/>
  <c r="E8"/>
  <c r="D23"/>
  <c r="E22"/>
  <c r="D22"/>
  <c r="D48" i="2"/>
  <c r="D41"/>
  <c r="E40"/>
  <c r="E34"/>
  <c r="E22"/>
  <c r="D22"/>
  <c r="D15" i="1"/>
  <c r="E47" i="2"/>
  <c r="E28"/>
  <c r="E31"/>
  <c r="E33"/>
  <c r="E21"/>
  <c r="E20"/>
  <c r="D20"/>
  <c r="D32"/>
  <c r="E32"/>
  <c r="D33"/>
  <c r="D31"/>
  <c r="D28"/>
  <c r="D47"/>
  <c r="A2" i="3"/>
  <c r="E35"/>
  <c r="B15" i="2"/>
  <c r="C15"/>
  <c r="B25" i="1"/>
  <c r="C25"/>
  <c r="C39"/>
  <c r="E33" l="1"/>
  <c r="D33"/>
  <c r="E9" i="2"/>
  <c r="D9"/>
  <c r="E16" i="3"/>
  <c r="D16"/>
  <c r="E42" i="2"/>
  <c r="D42"/>
  <c r="E38" i="1"/>
  <c r="D34"/>
  <c r="D38"/>
  <c r="E24"/>
  <c r="D24"/>
  <c r="E36"/>
  <c r="E34"/>
  <c r="E32"/>
  <c r="E35"/>
  <c r="D35" i="3"/>
  <c r="E21"/>
  <c r="D21"/>
  <c r="D49" i="2"/>
  <c r="E49"/>
  <c r="E35"/>
  <c r="D35"/>
  <c r="D8"/>
  <c r="D7"/>
  <c r="D10"/>
  <c r="D12"/>
  <c r="D14"/>
  <c r="D11"/>
  <c r="D13"/>
  <c r="E14"/>
  <c r="E7"/>
  <c r="E12"/>
  <c r="E8"/>
  <c r="E11"/>
  <c r="E13"/>
  <c r="E10"/>
  <c r="E31" i="1"/>
  <c r="E30"/>
  <c r="E37"/>
  <c r="D30"/>
  <c r="E8"/>
  <c r="D11"/>
  <c r="D8"/>
  <c r="D7"/>
  <c r="E14"/>
  <c r="E11"/>
  <c r="D10"/>
  <c r="D12"/>
  <c r="D13"/>
  <c r="D14"/>
  <c r="D23"/>
  <c r="E21"/>
  <c r="E22"/>
  <c r="E23"/>
  <c r="D36"/>
  <c r="D31"/>
  <c r="E7"/>
  <c r="D37"/>
  <c r="D32"/>
  <c r="D22"/>
  <c r="D21"/>
  <c r="E10"/>
  <c r="E12"/>
  <c r="D35"/>
  <c r="E13"/>
  <c r="E39" l="1"/>
  <c r="D39"/>
  <c r="E36" i="3"/>
  <c r="E24"/>
  <c r="D24"/>
  <c r="D36"/>
  <c r="E10"/>
  <c r="D10"/>
  <c r="E23" i="2"/>
  <c r="D23"/>
  <c r="D16" i="1"/>
  <c r="E16"/>
  <c r="E15" i="2"/>
  <c r="D15"/>
  <c r="D25" i="1"/>
  <c r="E25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<sst xmlns="http://schemas.openxmlformats.org/spreadsheetml/2006/main" count="1306" uniqueCount="158">
  <si>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</si>
  <si>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</si>
  <si>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</si>
  <si>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</si>
  <si>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</si>
  <si>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</si>
  <si>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</si>
  <si>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</si>
  <si>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</si>
  <si>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</si>
  <si>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</si>
  <si>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</si>
  <si>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</si>
  <si>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</si>
  <si>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</si>
  <si>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</si>
  <si>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</si>
  <si>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</si>
  <si>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</si>
  <si>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</si>
  <si>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</si>
  <si>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</si>
  <si>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</si>
  <si>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</si>
  <si>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</si>
  <si>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</si>
  <si>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</si>
  <si>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PROPTYPE</t>
  </si>
  <si>
    <t>(All)</t>
  </si>
  <si>
    <t>Grand Total</t>
  </si>
  <si>
    <t>% OF CLOSINGS</t>
  </si>
  <si>
    <t>EO</t>
  </si>
  <si>
    <t>DOCNUM</t>
  </si>
  <si>
    <t>RECDATE</t>
  </si>
  <si>
    <t>APN</t>
  </si>
  <si>
    <t>RECBY</t>
  </si>
  <si>
    <t>AMOUNT</t>
  </si>
  <si>
    <t>SUB</t>
  </si>
  <si>
    <t>INSURED</t>
  </si>
  <si>
    <t>LENDER</t>
  </si>
  <si>
    <t>Values</t>
  </si>
  <si>
    <t>DOCTYPE</t>
  </si>
  <si>
    <t>Last Row:</t>
  </si>
  <si>
    <t>SEE CHARTS BELOW:</t>
  </si>
  <si>
    <t>(blank)</t>
  </si>
  <si>
    <t>BUILDER/DEVELOPER DEAL</t>
  </si>
  <si>
    <t>% OF DOLLAR VOLUME</t>
  </si>
  <si>
    <t>OVERALL TITLE COMPANY MARKET STATISTICS (Carson City, NV)</t>
  </si>
  <si>
    <t>SALES MARKET (Carson City, NV)</t>
  </si>
  <si>
    <t>LOAN ONLY MARKETS (Carson City, NV)</t>
  </si>
  <si>
    <t>RANK BY CLOSINGS</t>
  </si>
  <si>
    <t>RANK BY DOLLAR VOLUME</t>
  </si>
  <si>
    <t>BUILDER</t>
  </si>
  <si>
    <t>BUILDER TRACKING</t>
  </si>
  <si>
    <t>DOLLARVOL</t>
  </si>
  <si>
    <t>AVERAGE</t>
  </si>
  <si>
    <t>% OF $$$ VOLUME</t>
  </si>
  <si>
    <t>Reporting Period: NOVEMBER, 2024</t>
  </si>
  <si>
    <t>Ticor Title</t>
  </si>
  <si>
    <t>SINGLE FAM RES.</t>
  </si>
  <si>
    <t>CARSON CITY</t>
  </si>
  <si>
    <t>DKC</t>
  </si>
  <si>
    <t>NO</t>
  </si>
  <si>
    <t>First Centennial Title</t>
  </si>
  <si>
    <t>23</t>
  </si>
  <si>
    <t>Core Title</t>
  </si>
  <si>
    <t>CONDO/TWNHSE</t>
  </si>
  <si>
    <t>AMG</t>
  </si>
  <si>
    <t>Calatlantic Title West</t>
  </si>
  <si>
    <t>MCCARRAN</t>
  </si>
  <si>
    <t>LH</t>
  </si>
  <si>
    <t>YES</t>
  </si>
  <si>
    <t>LENNAR RENO LLC</t>
  </si>
  <si>
    <t>2-4 PLEX</t>
  </si>
  <si>
    <t>GARDNERVILLE</t>
  </si>
  <si>
    <t>3</t>
  </si>
  <si>
    <t>KDJ</t>
  </si>
  <si>
    <t>SPARKS</t>
  </si>
  <si>
    <t>21</t>
  </si>
  <si>
    <t>RLT</t>
  </si>
  <si>
    <t>First American Title</t>
  </si>
  <si>
    <t>LAS VEGAS</t>
  </si>
  <si>
    <t>CC</t>
  </si>
  <si>
    <t>RIDGEVIEW</t>
  </si>
  <si>
    <t>15</t>
  </si>
  <si>
    <t>MINDEN</t>
  </si>
  <si>
    <t>ET</t>
  </si>
  <si>
    <t>Stewart Title</t>
  </si>
  <si>
    <t>BA</t>
  </si>
  <si>
    <t>PLUMB</t>
  </si>
  <si>
    <t>RC</t>
  </si>
  <si>
    <t>LT BUILDERS LLC</t>
  </si>
  <si>
    <t>KIETZKE</t>
  </si>
  <si>
    <t>AE</t>
  </si>
  <si>
    <t>CAPITOL HOMEBUILDERS LLC</t>
  </si>
  <si>
    <t>9</t>
  </si>
  <si>
    <t>DC</t>
  </si>
  <si>
    <t>Landmark Title</t>
  </si>
  <si>
    <t>DP</t>
  </si>
  <si>
    <t>ASK</t>
  </si>
  <si>
    <t>5</t>
  </si>
  <si>
    <t>Toiyabe Title</t>
  </si>
  <si>
    <t>MB</t>
  </si>
  <si>
    <t>CC BUILDERS LLC</t>
  </si>
  <si>
    <t>RENO CORPORATE</t>
  </si>
  <si>
    <t>UNK</t>
  </si>
  <si>
    <t>VACANT LAND</t>
  </si>
  <si>
    <t>Signature Title</t>
  </si>
  <si>
    <t>NF</t>
  </si>
  <si>
    <t>MF</t>
  </si>
  <si>
    <t>MOBILE HOME</t>
  </si>
  <si>
    <t>COMMERCIAL</t>
  </si>
  <si>
    <t>LAKESIDEMOANA</t>
  </si>
  <si>
    <t>12</t>
  </si>
  <si>
    <t>007-483-10</t>
  </si>
  <si>
    <t>CREDIT LINE</t>
  </si>
  <si>
    <t>GREATER NEVADA CREDIT UNION</t>
  </si>
  <si>
    <t>002-732-14</t>
  </si>
  <si>
    <t>PLUMAS BANK</t>
  </si>
  <si>
    <t>008-761-01</t>
  </si>
  <si>
    <t>HARD MONEY</t>
  </si>
  <si>
    <t>SHELDON</t>
  </si>
  <si>
    <t>009-111-39</t>
  </si>
  <si>
    <t>NISSAN MOTOR ACCEPTANCE CO LLC</t>
  </si>
  <si>
    <t>007-401-20</t>
  </si>
  <si>
    <t>CONVENTIONAL</t>
  </si>
  <si>
    <t>GUARANTEED RATE INC</t>
  </si>
  <si>
    <t>002-041-03</t>
  </si>
  <si>
    <t>FHA</t>
  </si>
  <si>
    <t>GUILD MORTGAGE CO LLC</t>
  </si>
  <si>
    <t>001-101-08</t>
  </si>
  <si>
    <t>ALL WESTERN MORTGAGE INC</t>
  </si>
  <si>
    <t>008-798-33</t>
  </si>
  <si>
    <t>SUMMIT FUNDING INC</t>
  </si>
  <si>
    <t>004-093-02</t>
  </si>
  <si>
    <t>NEVADA STATE BANK</t>
  </si>
  <si>
    <t>001-013-11</t>
  </si>
  <si>
    <t>HOMEXPRESS MORTGAGE CORP</t>
  </si>
  <si>
    <t>008-295-15</t>
  </si>
  <si>
    <t>EL DORADO SAVINGS BANK</t>
  </si>
  <si>
    <t>001-084-05</t>
  </si>
  <si>
    <t>NEW AMERICAN FUNDING LLC</t>
  </si>
  <si>
    <t>007-652-14</t>
  </si>
  <si>
    <t>PRIMELENDING</t>
  </si>
  <si>
    <t>010-084-09</t>
  </si>
  <si>
    <t>CAL</t>
  </si>
  <si>
    <t>CT</t>
  </si>
  <si>
    <t>FA</t>
  </si>
  <si>
    <t>FC</t>
  </si>
  <si>
    <t>LT</t>
  </si>
  <si>
    <t>SIG</t>
  </si>
  <si>
    <t>ST</t>
  </si>
  <si>
    <t>TI</t>
  </si>
  <si>
    <t>TT</t>
  </si>
  <si>
    <t>DEED SUBDIVIDER</t>
  </si>
  <si>
    <t>DEED OF TRUST</t>
  </si>
  <si>
    <t>DEED</t>
  </si>
  <si>
    <t>NO CONSTRUCTION LOANS THIS MONTH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</si>
</sst>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</cellStyleXfs>
  <cellXfs count="159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1" fillId="0" borderId="6" xfId="3" applyNumberFormat="1" applyFont="1" applyFill="1" applyBorder="1" applyAlignment="1">
      <alignment horizontal="right" wrapText="1"/>
    </xf>
    <xf numFmtId="0" fontId="4" fillId="0" borderId="3" xfId="0" applyFont="1" applyBorder="1" applyAlignment="1">
      <alignment horizontal="center" wrapText="1"/>
    </xf>
    <xf numFmtId="0" fontId="19" fillId="0" borderId="0" xfId="11" applyFont="1"/>
    <xf numFmtId="0" fontId="1" fillId="0" borderId="0" xfId="11"/>
    <xf numFmtId="0" fontId="17" fillId="0" borderId="0" xfId="11" applyFont="1"/>
    <xf numFmtId="0" fontId="10" fillId="2" borderId="12" xfId="12" applyFont="1" applyFill="1" applyBorder="1" applyAlignment="1">
      <alignment horizontal="center"/>
    </xf>
    <xf numFmtId="10" fontId="1" fillId="0" borderId="0" xfId="11" applyNumberFormat="1"/>
    <xf numFmtId="0" fontId="18" fillId="0" borderId="18" xfId="12" applyFont="1" applyFill="1" applyBorder="1" applyAlignment="1">
      <alignment wrapText="1"/>
    </xf>
    <xf numFmtId="0" fontId="18" fillId="0" borderId="18" xfId="12" applyFont="1" applyFill="1" applyBorder="1" applyAlignment="1">
      <alignment horizontal="right" wrapText="1"/>
    </xf>
    <xf numFmtId="165" fontId="18" fillId="0" borderId="18" xfId="12" applyNumberFormat="1" applyFont="1" applyFill="1" applyBorder="1" applyAlignment="1">
      <alignment horizontal="right" wrapText="1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10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10" fontId="4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165" fontId="4" fillId="0" borderId="0" xfId="0" applyNumberFormat="1" applyFont="1" applyFill="1" applyBorder="1" applyAlignment="1" applyProtection="1"/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64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0" fontId="17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64" fontId="17" fillId="0" borderId="6" xfId="5" applyNumberFormat="1" applyFont="1" applyFill="1" applyBorder="1" applyAlignment="1">
      <alignment wrapText="1"/>
    </xf>
    <xf numFmtId="10" fontId="17" fillId="0" borderId="8" xfId="0" applyNumberFormat="1" applyFont="1" applyBorder="1" applyAlignment="1">
      <alignment horizontal="right"/>
    </xf>
    <xf numFmtId="0" fontId="17" fillId="0" borderId="6" xfId="5" applyFont="1" applyFill="1" applyBorder="1" applyAlignment="1">
      <alignment horizontal="left" wrapText="1"/>
    </xf>
    <xf numFmtId="0" fontId="20" fillId="0" borderId="6" xfId="4" applyFont="1" applyFill="1" applyBorder="1" applyAlignment="1">
      <alignment horizontal="left"/>
    </xf>
    <xf numFmtId="0" fontId="20" fillId="0" borderId="6" xfId="4" applyFont="1" applyFill="1" applyBorder="1" applyAlignment="1">
      <alignment horizontal="right"/>
    </xf>
    <xf numFmtId="164" fontId="20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right" wrapText="1"/>
    </xf>
    <xf numFmtId="164" fontId="17" fillId="0" borderId="6" xfId="2" applyNumberFormat="1" applyFont="1" applyFill="1" applyBorder="1" applyAlignment="1">
      <alignment horizontal="right" wrapText="1"/>
    </xf>
    <xf numFmtId="10" fontId="17" fillId="0" borderId="15" xfId="0" applyNumberFormat="1" applyFont="1" applyBorder="1" applyAlignment="1">
      <alignment horizontal="right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</cellXfs>
  <cellStyles count="13">
    <cellStyle name="Hyperlink" xfId="1" builtinId="8"/>
    <cellStyle name="Normal" xfId="0" builtinId="0"/>
    <cellStyle name="Normal 2" xfId="11"/>
    <cellStyle name="Normal_BUILDER TRACKING" xfId="12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19"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protection locked="1" hidden="0"/>
    </dxf>
    <dxf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protection locked="1" hidden="0"/>
    </dxf>
    <dxf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&quot;$&quot;#,##0.00;\(&quot;$&quot;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protection locked="1" hidden="0"/>
    </dxf>
    <dxf>
      <border outline="0">
        <top style="thin">
          <color indexed="22"/>
        </top>
      </border>
    </dxf>
    <dxf>
      <font>
        <b/>
      </font>
    </dxf>
    <dxf>
      <border outline="0"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STATS'!$A$7:$A$15</c:f>
              <c:strCache>
                <c:ptCount val="9"/>
                <c:pt idx="0">
                  <c:v>Core Title</c:v>
                </c:pt>
                <c:pt idx="1">
                  <c:v>First Centennial Title</c:v>
                </c:pt>
                <c:pt idx="2">
                  <c:v>Calatlantic Title West</c:v>
                </c:pt>
                <c:pt idx="3">
                  <c:v>Ticor Title</c:v>
                </c:pt>
                <c:pt idx="4">
                  <c:v>Stewart Title</c:v>
                </c:pt>
                <c:pt idx="5">
                  <c:v>Landmark Title</c:v>
                </c:pt>
                <c:pt idx="6">
                  <c:v>First American Title</c:v>
                </c:pt>
                <c:pt idx="7">
                  <c:v>Toiyabe Title</c:v>
                </c:pt>
                <c:pt idx="8">
                  <c:v>Signature Title</c:v>
                </c:pt>
              </c:strCache>
            </c:strRef>
          </c:cat>
          <c:val>
            <c:numRef>
              <c:f>'OVERALL STATS'!$B$7:$B$15</c:f>
              <c:numCache>
                <c:formatCode>0</c:formatCode>
                <c:ptCount val="9"/>
                <c:pt idx="0">
                  <c:v>20</c:v>
                </c:pt>
                <c:pt idx="1">
                  <c:v>19</c:v>
                </c:pt>
                <c:pt idx="2">
                  <c:v>15</c:v>
                </c:pt>
                <c:pt idx="3">
                  <c:v>11</c:v>
                </c:pt>
                <c:pt idx="4">
                  <c:v>9</c:v>
                </c:pt>
                <c:pt idx="5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</c:numCache>
            </c:numRef>
          </c:val>
        </c:ser>
        <c:shape val="box"/>
        <c:axId val="147673856"/>
        <c:axId val="147675392"/>
        <c:axId val="0"/>
      </c:bar3DChart>
      <c:catAx>
        <c:axId val="147673856"/>
        <c:scaling>
          <c:orientation val="minMax"/>
        </c:scaling>
        <c:axPos val="b"/>
        <c:numFmt formatCode="General" sourceLinked="1"/>
        <c:majorTickMark val="none"/>
        <c:tickLblPos val="nextTo"/>
        <c:crossAx val="147675392"/>
        <c:crosses val="autoZero"/>
        <c:auto val="1"/>
        <c:lblAlgn val="ctr"/>
        <c:lblOffset val="100"/>
      </c:catAx>
      <c:valAx>
        <c:axId val="14767539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4767385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STATS'!$A$21:$A$24</c:f>
              <c:strCache>
                <c:ptCount val="4"/>
                <c:pt idx="0">
                  <c:v>Core Title</c:v>
                </c:pt>
                <c:pt idx="1">
                  <c:v>Ticor Title</c:v>
                </c:pt>
                <c:pt idx="2">
                  <c:v>Stewart Title</c:v>
                </c:pt>
                <c:pt idx="3">
                  <c:v>First Centennial Title</c:v>
                </c:pt>
              </c:strCache>
            </c:strRef>
          </c:cat>
          <c:val>
            <c:numRef>
              <c:f>'OVERALL STATS'!$B$21:$B$24</c:f>
              <c:numCache>
                <c:formatCode>0</c:formatCode>
                <c:ptCount val="4"/>
                <c:pt idx="0">
                  <c:v>6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</c:ser>
        <c:shape val="box"/>
        <c:axId val="147980672"/>
        <c:axId val="147982208"/>
        <c:axId val="0"/>
      </c:bar3DChart>
      <c:catAx>
        <c:axId val="147980672"/>
        <c:scaling>
          <c:orientation val="minMax"/>
        </c:scaling>
        <c:axPos val="b"/>
        <c:numFmt formatCode="General" sourceLinked="1"/>
        <c:majorTickMark val="none"/>
        <c:tickLblPos val="nextTo"/>
        <c:crossAx val="147982208"/>
        <c:crosses val="autoZero"/>
        <c:auto val="1"/>
        <c:lblAlgn val="ctr"/>
        <c:lblOffset val="100"/>
      </c:catAx>
      <c:valAx>
        <c:axId val="14798220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4798067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STATS'!$A$30:$A$38</c:f>
              <c:strCache>
                <c:ptCount val="9"/>
                <c:pt idx="0">
                  <c:v>Core Title</c:v>
                </c:pt>
                <c:pt idx="1">
                  <c:v>First Centennial Title</c:v>
                </c:pt>
                <c:pt idx="2">
                  <c:v>Calatlantic Title West</c:v>
                </c:pt>
                <c:pt idx="3">
                  <c:v>Ticor Title</c:v>
                </c:pt>
                <c:pt idx="4">
                  <c:v>Stewart Title</c:v>
                </c:pt>
                <c:pt idx="5">
                  <c:v>Landmark Title</c:v>
                </c:pt>
                <c:pt idx="6">
                  <c:v>First American Title</c:v>
                </c:pt>
                <c:pt idx="7">
                  <c:v>Toiyabe Title</c:v>
                </c:pt>
                <c:pt idx="8">
                  <c:v>Signature Title</c:v>
                </c:pt>
              </c:strCache>
            </c:strRef>
          </c:cat>
          <c:val>
            <c:numRef>
              <c:f>'OVERALL STATS'!$B$30:$B$38</c:f>
              <c:numCache>
                <c:formatCode>0</c:formatCode>
                <c:ptCount val="9"/>
                <c:pt idx="0">
                  <c:v>26</c:v>
                </c:pt>
                <c:pt idx="1">
                  <c:v>21</c:v>
                </c:pt>
                <c:pt idx="2">
                  <c:v>15</c:v>
                </c:pt>
                <c:pt idx="3">
                  <c:v>15</c:v>
                </c:pt>
                <c:pt idx="4">
                  <c:v>11</c:v>
                </c:pt>
                <c:pt idx="5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</c:numCache>
            </c:numRef>
          </c:val>
        </c:ser>
        <c:shape val="box"/>
        <c:axId val="148004224"/>
        <c:axId val="148018304"/>
        <c:axId val="0"/>
      </c:bar3DChart>
      <c:catAx>
        <c:axId val="148004224"/>
        <c:scaling>
          <c:orientation val="minMax"/>
        </c:scaling>
        <c:axPos val="b"/>
        <c:numFmt formatCode="General" sourceLinked="1"/>
        <c:majorTickMark val="none"/>
        <c:tickLblPos val="nextTo"/>
        <c:crossAx val="148018304"/>
        <c:crosses val="autoZero"/>
        <c:auto val="1"/>
        <c:lblAlgn val="ctr"/>
        <c:lblOffset val="100"/>
      </c:catAx>
      <c:valAx>
        <c:axId val="14801830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4800422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STATS'!$A$7:$A$15</c:f>
              <c:strCache>
                <c:ptCount val="9"/>
                <c:pt idx="0">
                  <c:v>Core Title</c:v>
                </c:pt>
                <c:pt idx="1">
                  <c:v>First Centennial Title</c:v>
                </c:pt>
                <c:pt idx="2">
                  <c:v>Calatlantic Title West</c:v>
                </c:pt>
                <c:pt idx="3">
                  <c:v>Ticor Title</c:v>
                </c:pt>
                <c:pt idx="4">
                  <c:v>Stewart Title</c:v>
                </c:pt>
                <c:pt idx="5">
                  <c:v>Landmark Title</c:v>
                </c:pt>
                <c:pt idx="6">
                  <c:v>First American Title</c:v>
                </c:pt>
                <c:pt idx="7">
                  <c:v>Toiyabe Title</c:v>
                </c:pt>
                <c:pt idx="8">
                  <c:v>Signature Title</c:v>
                </c:pt>
              </c:strCache>
            </c:strRef>
          </c:cat>
          <c:val>
            <c:numRef>
              <c:f>'OVERALL STATS'!$C$7:$C$15</c:f>
              <c:numCache>
                <c:formatCode>"$"#,##0</c:formatCode>
                <c:ptCount val="9"/>
                <c:pt idx="0">
                  <c:v>10350702</c:v>
                </c:pt>
                <c:pt idx="1">
                  <c:v>9802250</c:v>
                </c:pt>
                <c:pt idx="2">
                  <c:v>8628550</c:v>
                </c:pt>
                <c:pt idx="3">
                  <c:v>5505299</c:v>
                </c:pt>
                <c:pt idx="4">
                  <c:v>4792999</c:v>
                </c:pt>
                <c:pt idx="5">
                  <c:v>2214000</c:v>
                </c:pt>
                <c:pt idx="6">
                  <c:v>815000</c:v>
                </c:pt>
                <c:pt idx="7">
                  <c:v>748500</c:v>
                </c:pt>
                <c:pt idx="8">
                  <c:v>375000</c:v>
                </c:pt>
              </c:numCache>
            </c:numRef>
          </c:val>
        </c:ser>
        <c:shape val="box"/>
        <c:axId val="150407808"/>
        <c:axId val="150413696"/>
        <c:axId val="0"/>
      </c:bar3DChart>
      <c:catAx>
        <c:axId val="150407808"/>
        <c:scaling>
          <c:orientation val="minMax"/>
        </c:scaling>
        <c:axPos val="b"/>
        <c:numFmt formatCode="General" sourceLinked="1"/>
        <c:majorTickMark val="none"/>
        <c:tickLblPos val="nextTo"/>
        <c:crossAx val="150413696"/>
        <c:crosses val="autoZero"/>
        <c:auto val="1"/>
        <c:lblAlgn val="ctr"/>
        <c:lblOffset val="100"/>
      </c:catAx>
      <c:valAx>
        <c:axId val="15041369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5040780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STATS'!$A$21:$A$24</c:f>
              <c:strCache>
                <c:ptCount val="4"/>
                <c:pt idx="0">
                  <c:v>Core Title</c:v>
                </c:pt>
                <c:pt idx="1">
                  <c:v>Ticor Title</c:v>
                </c:pt>
                <c:pt idx="2">
                  <c:v>Stewart Title</c:v>
                </c:pt>
                <c:pt idx="3">
                  <c:v>First Centennial Title</c:v>
                </c:pt>
              </c:strCache>
            </c:strRef>
          </c:cat>
          <c:val>
            <c:numRef>
              <c:f>'OVERALL STATS'!$C$21:$C$24</c:f>
              <c:numCache>
                <c:formatCode>"$"#,##0</c:formatCode>
                <c:ptCount val="4"/>
                <c:pt idx="0">
                  <c:v>1517575</c:v>
                </c:pt>
                <c:pt idx="1">
                  <c:v>1260839</c:v>
                </c:pt>
                <c:pt idx="2">
                  <c:v>9000000</c:v>
                </c:pt>
                <c:pt idx="3">
                  <c:v>372300</c:v>
                </c:pt>
              </c:numCache>
            </c:numRef>
          </c:val>
        </c:ser>
        <c:shape val="box"/>
        <c:axId val="150456192"/>
        <c:axId val="150457728"/>
        <c:axId val="0"/>
      </c:bar3DChart>
      <c:catAx>
        <c:axId val="150456192"/>
        <c:scaling>
          <c:orientation val="minMax"/>
        </c:scaling>
        <c:axPos val="b"/>
        <c:numFmt formatCode="General" sourceLinked="1"/>
        <c:majorTickMark val="none"/>
        <c:tickLblPos val="nextTo"/>
        <c:crossAx val="150457728"/>
        <c:crosses val="autoZero"/>
        <c:auto val="1"/>
        <c:lblAlgn val="ctr"/>
        <c:lblOffset val="100"/>
      </c:catAx>
      <c:valAx>
        <c:axId val="15045772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5045619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STATS'!$A$30:$A$38</c:f>
              <c:strCache>
                <c:ptCount val="9"/>
                <c:pt idx="0">
                  <c:v>Core Title</c:v>
                </c:pt>
                <c:pt idx="1">
                  <c:v>First Centennial Title</c:v>
                </c:pt>
                <c:pt idx="2">
                  <c:v>Calatlantic Title West</c:v>
                </c:pt>
                <c:pt idx="3">
                  <c:v>Ticor Title</c:v>
                </c:pt>
                <c:pt idx="4">
                  <c:v>Stewart Title</c:v>
                </c:pt>
                <c:pt idx="5">
                  <c:v>Landmark Title</c:v>
                </c:pt>
                <c:pt idx="6">
                  <c:v>First American Title</c:v>
                </c:pt>
                <c:pt idx="7">
                  <c:v>Toiyabe Title</c:v>
                </c:pt>
                <c:pt idx="8">
                  <c:v>Signature Title</c:v>
                </c:pt>
              </c:strCache>
            </c:strRef>
          </c:cat>
          <c:val>
            <c:numRef>
              <c:f>'OVERALL STATS'!$C$30:$C$38</c:f>
              <c:numCache>
                <c:formatCode>"$"#,##0</c:formatCode>
                <c:ptCount val="9"/>
                <c:pt idx="0">
                  <c:v>11868277</c:v>
                </c:pt>
                <c:pt idx="1">
                  <c:v>10174550</c:v>
                </c:pt>
                <c:pt idx="2">
                  <c:v>9368500</c:v>
                </c:pt>
                <c:pt idx="3">
                  <c:v>6766138</c:v>
                </c:pt>
                <c:pt idx="4">
                  <c:v>13792999</c:v>
                </c:pt>
                <c:pt idx="5">
                  <c:v>2214000</c:v>
                </c:pt>
                <c:pt idx="6">
                  <c:v>815000</c:v>
                </c:pt>
                <c:pt idx="7">
                  <c:v>748500</c:v>
                </c:pt>
                <c:pt idx="8">
                  <c:v>375000</c:v>
                </c:pt>
              </c:numCache>
            </c:numRef>
          </c:val>
        </c:ser>
        <c:shape val="box"/>
        <c:axId val="150475904"/>
        <c:axId val="150477440"/>
        <c:axId val="0"/>
      </c:bar3DChart>
      <c:catAx>
        <c:axId val="150475904"/>
        <c:scaling>
          <c:orientation val="minMax"/>
        </c:scaling>
        <c:axPos val="b"/>
        <c:numFmt formatCode="General" sourceLinked="1"/>
        <c:majorTickMark val="none"/>
        <c:tickLblPos val="nextTo"/>
        <c:crossAx val="150477440"/>
        <c:crosses val="autoZero"/>
        <c:auto val="1"/>
        <c:lblAlgn val="ctr"/>
        <c:lblOffset val="100"/>
      </c:catAx>
      <c:valAx>
        <c:axId val="15047744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5047590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43</xdr:row>
      <xdr:rowOff>9525</xdr:rowOff>
    </xdr:from>
    <xdr:to>
      <xdr:col>6</xdr:col>
      <xdr:colOff>1152524</xdr:colOff>
      <xdr:row>60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61</xdr:row>
      <xdr:rowOff>19050</xdr:rowOff>
    </xdr:from>
    <xdr:to>
      <xdr:col>6</xdr:col>
      <xdr:colOff>1152524</xdr:colOff>
      <xdr:row>78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79</xdr:row>
      <xdr:rowOff>0</xdr:rowOff>
    </xdr:from>
    <xdr:to>
      <xdr:col>6</xdr:col>
      <xdr:colOff>1143000</xdr:colOff>
      <xdr:row>95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43</xdr:row>
      <xdr:rowOff>0</xdr:rowOff>
    </xdr:from>
    <xdr:to>
      <xdr:col>20</xdr:col>
      <xdr:colOff>190500</xdr:colOff>
      <xdr:row>59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61</xdr:row>
      <xdr:rowOff>9525</xdr:rowOff>
    </xdr:from>
    <xdr:to>
      <xdr:col>20</xdr:col>
      <xdr:colOff>190499</xdr:colOff>
      <xdr:row>78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79</xdr:row>
      <xdr:rowOff>9525</xdr:rowOff>
    </xdr:from>
    <xdr:to>
      <xdr:col>20</xdr:col>
      <xdr:colOff>180974</xdr:colOff>
      <xdr:row>96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5628.639447453701" createdVersion="3" refreshedVersion="3" minRefreshableVersion="3" recordCount="82">
  <cacheSource type="worksheet">
    <worksheetSource name="Table5"/>
  </cacheSource>
  <cacheFields count="10">
    <cacheField name="FULLNAME" numFmtId="0">
      <sharedItems containsBlank="1" count="10">
        <s v="Calatlantic Title West"/>
        <s v="Core Title"/>
        <s v="First American Title"/>
        <s v="First Centennial Title"/>
        <s v="Landmark Title"/>
        <s v="Signature Title"/>
        <s v="Stewart Title"/>
        <s v="Ticor Title"/>
        <s v="Toiyabe Title"/>
        <m u="1"/>
      </sharedItems>
    </cacheField>
    <cacheField name="RECBY" numFmtId="0">
      <sharedItems/>
    </cacheField>
    <cacheField name="BRANCH" numFmtId="0">
      <sharedItems containsBlank="1" count="12">
        <s v="MCCARRAN"/>
        <s v="CARSON CITY"/>
        <s v="KIETZKE"/>
        <s v="LAS VEGAS"/>
        <s v="MINDEN"/>
        <s v="RIDGEVIEW"/>
        <s v="SPARKS"/>
        <s v="GARDNERVILLE"/>
        <s v="LAKESIDEMOANA"/>
        <s v="PLUMB"/>
        <s v="RENO CORPORATE"/>
        <m u="1"/>
      </sharedItems>
    </cacheField>
    <cacheField name="EO" numFmtId="0">
      <sharedItems containsBlank="1" count="25">
        <s v="LH"/>
        <s v="KDJ"/>
        <s v="AMG"/>
        <s v="DC"/>
        <s v="ASK"/>
        <s v="CC"/>
        <s v="ET"/>
        <s v="23"/>
        <s v="15"/>
        <s v="21"/>
        <s v="3"/>
        <s v="9"/>
        <s v="12"/>
        <s v="5"/>
        <s v="DP"/>
        <s v="NF"/>
        <s v="RC"/>
        <s v="MF"/>
        <s v="BA"/>
        <s v="RLT"/>
        <s v="AE"/>
        <s v="DKC"/>
        <s v="UNK"/>
        <s v="MB"/>
        <m u="1"/>
      </sharedItems>
    </cacheField>
    <cacheField name="PROPTYPE" numFmtId="0">
      <sharedItems containsBlank="1" count="7">
        <s v="SINGLE FAM RES."/>
        <s v="CONDO/TWNHSE"/>
        <s v="COMMERCIAL"/>
        <s v="2-4 PLEX"/>
        <s v="MOBILE HOME"/>
        <s v="VACANT LAND"/>
        <m u="1"/>
      </sharedItems>
    </cacheField>
    <cacheField name="DOCNUM" numFmtId="0">
      <sharedItems containsSemiMixedTypes="0" containsString="0" containsNumber="1" containsInteger="1" minValue="550733" maxValue="551396"/>
    </cacheField>
    <cacheField name="AMOUNT" numFmtId="165">
      <sharedItems containsSemiMixedTypes="0" containsString="0" containsNumber="1" containsInteger="1" minValue="89000" maxValue="1250000"/>
    </cacheField>
    <cacheField name="SUB" numFmtId="0">
      <sharedItems containsBlank="1" count="3">
        <s v="YES"/>
        <s v="NO"/>
        <m u="1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4-11-01T00:00:00" maxDate="2024-11-28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5628.639756712961" createdVersion="3" refreshedVersion="3" minRefreshableVersion="3" recordCount="19">
  <cacheSource type="worksheet">
    <worksheetSource name="Table4"/>
  </cacheSource>
  <cacheFields count="8">
    <cacheField name="FULLNAME" numFmtId="0">
      <sharedItems containsBlank="1" count="14">
        <s v="Core Title"/>
        <s v="First Centennial Title"/>
        <s v="Stewart Title"/>
        <s v="Ticor Title"/>
        <m/>
        <s v="Western Title" u="1"/>
        <s v="Driggs Title Agency" u="1"/>
        <s v="Driggs Title Agency Inc - Nevada" u="1"/>
        <s v="Capital Title" u="1"/>
        <s v="First American Title" u="1"/>
        <s v="Acme Title and Escrow" u="1"/>
        <s v="Reliant Title" u="1"/>
        <s v="Toiyabe Title" u="1"/>
        <s v="North American Title" u="1"/>
      </sharedItems>
    </cacheField>
    <cacheField name="RECBY" numFmtId="0">
      <sharedItems containsBlank="1"/>
    </cacheField>
    <cacheField name="TYPELOAN" numFmtId="0">
      <sharedItems containsBlank="1" count="10">
        <s v="FHA"/>
        <s v="CONVENTIONAL"/>
        <s v="CREDIT LINE"/>
        <s v="HARD MONEY"/>
        <s v="COMMERCIAL"/>
        <m/>
        <s v="CONSTRUCTION" u="1"/>
        <s v="SBA" u="1"/>
        <s v="VA" u="1"/>
        <s v="HOME EQUITY" u="1"/>
      </sharedItems>
    </cacheField>
    <cacheField name="APN" numFmtId="0">
      <sharedItems containsBlank="1"/>
    </cacheField>
    <cacheField name="DOCNUM" numFmtId="0">
      <sharedItems containsString="0" containsBlank="1" containsNumber="1" containsInteger="1" minValue="550771" maxValue="551314"/>
    </cacheField>
    <cacheField name="AMOUNT" numFmtId="165">
      <sharedItems containsString="0" containsBlank="1" containsNumber="1" containsInteger="1" minValue="27300" maxValue="8880000"/>
    </cacheField>
    <cacheField name="RECDATE" numFmtId="14">
      <sharedItems containsNonDate="0" containsDate="1" containsString="0" containsBlank="1" minDate="2024-11-04T00:00:00" maxDate="2024-11-26T00:00:00"/>
    </cacheField>
    <cacheField name="LENDER" numFmtId="0">
      <sharedItems containsBlank="1" count="106">
        <s v="NEW AMERICAN FUNDING LLC"/>
        <s v="PRIMELENDING"/>
        <s v="PLUMAS BANK"/>
        <s v="SHELDON"/>
        <s v="SUMMIT FUNDING INC"/>
        <s v="HOMEXPRESS MORTGAGE CORP"/>
        <s v="ALL WESTERN MORTGAGE INC"/>
        <s v="NEVADA STATE BANK"/>
        <s v="NISSAN MOTOR ACCEPTANCE CO LLC"/>
        <s v="EL DORADO SAVINGS BANK"/>
        <s v="GREATER NEVADA CREDIT UNION"/>
        <s v="GUARANTEED RATE INC"/>
        <s v="GUILD MORTGAGE CO LLC"/>
        <m/>
        <s v="FINANCE OF AMERICA MORTGAGE LLC" u="1"/>
        <s v="BRANDON LEE, BRANDIE LEE" u="1"/>
        <s v="US BANK NA" u="1"/>
        <s v="LIBERTY HOME EQUITY SOLUTIONS" u="1"/>
        <s v="WESTSTAR CREDIT UNION" u="1"/>
        <s v="STEARNS LENDING LLC" u="1"/>
        <s v="BOKF NA" u="1"/>
        <s v="SYNERGY HOME MORTGAGE LLC" u="1"/>
        <s v="AMERICAN PACIFIC MORTGAGE CORPORATION" u="1"/>
        <s v="ISERVE RESIDENTIAL LENDING LLC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NEW AMERICAN FUNDING" u="1"/>
        <s v="ACADEMY MORTGAGE CORPORATION" u="1"/>
        <s v="DITECH FINANCIAL LLC" u="1"/>
        <s v="BANK OF AMERICA NA" u="1"/>
        <s v="AXIA FINANCIAL LL" u="1"/>
        <s v="WELLS FARGO BANK NA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UMPQUA BANK" u="1"/>
        <s v="FAIRWAY INDEPENDENT MORTGAGE CORPORATION" u="1"/>
        <s v="MOUNTAIN AMERICA FEDERAL CREDIT UNION" u="1"/>
        <s v="AXIA FINANCIAL LLC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UNITED FEDERAL CREDIT UNION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GREATER NEVADA MORTGAGE" u="1"/>
        <s v="CHRISTENSEN LEWIS V TR, CHRISTENSEN FAMILY TRUST" u="1"/>
        <s v="HERITAGE BANK OF NEVADA" u="1"/>
        <s v="FLAGSTAR BANK FSB" u="1"/>
        <s v="PARAMOUNT RESIDENTIAL MORTGAGE GROUP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MASON MCDUFFIE MORTGAGE CORPORATION" u="1"/>
        <s v="CALIBER HOME LOANS INC" u="1"/>
        <s v="PROVIDENT FUNDING ASSOCIATES LP" u="1"/>
        <s v="FITCH GLORIA J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2">
  <r>
    <x v="0"/>
    <s v="CAL"/>
    <x v="0"/>
    <x v="0"/>
    <x v="0"/>
    <n v="551344"/>
    <n v="679950"/>
    <x v="0"/>
    <s v="YES"/>
    <d v="2024-11-26T00:00:00"/>
  </r>
  <r>
    <x v="0"/>
    <s v="CAL"/>
    <x v="0"/>
    <x v="0"/>
    <x v="0"/>
    <n v="550839"/>
    <n v="630000"/>
    <x v="0"/>
    <s v="YES"/>
    <d v="2024-11-06T00:00:00"/>
  </r>
  <r>
    <x v="0"/>
    <s v="CAL"/>
    <x v="0"/>
    <x v="0"/>
    <x v="0"/>
    <n v="551257"/>
    <n v="474900"/>
    <x v="0"/>
    <s v="YES"/>
    <d v="2024-11-21T00:00:00"/>
  </r>
  <r>
    <x v="0"/>
    <s v="CAL"/>
    <x v="0"/>
    <x v="0"/>
    <x v="0"/>
    <n v="550857"/>
    <n v="540000"/>
    <x v="0"/>
    <s v="YES"/>
    <d v="2024-11-07T00:00:00"/>
  </r>
  <r>
    <x v="0"/>
    <s v="CAL"/>
    <x v="0"/>
    <x v="0"/>
    <x v="0"/>
    <n v="551387"/>
    <n v="544000"/>
    <x v="0"/>
    <s v="YES"/>
    <d v="2024-11-27T00:00:00"/>
  </r>
  <r>
    <x v="0"/>
    <s v="CAL"/>
    <x v="0"/>
    <x v="0"/>
    <x v="0"/>
    <n v="550932"/>
    <n v="689950"/>
    <x v="0"/>
    <s v="YES"/>
    <d v="2024-11-08T00:00:00"/>
  </r>
  <r>
    <x v="0"/>
    <s v="CAL"/>
    <x v="0"/>
    <x v="0"/>
    <x v="0"/>
    <n v="550812"/>
    <n v="624950"/>
    <x v="0"/>
    <s v="YES"/>
    <d v="2024-11-05T00:00:00"/>
  </r>
  <r>
    <x v="0"/>
    <s v="CAL"/>
    <x v="0"/>
    <x v="0"/>
    <x v="0"/>
    <n v="550746"/>
    <n v="675000"/>
    <x v="0"/>
    <s v="YES"/>
    <d v="2024-11-01T00:00:00"/>
  </r>
  <r>
    <x v="0"/>
    <s v="CAL"/>
    <x v="0"/>
    <x v="0"/>
    <x v="0"/>
    <n v="551324"/>
    <n v="674950"/>
    <x v="0"/>
    <s v="YES"/>
    <d v="2024-11-25T00:00:00"/>
  </r>
  <r>
    <x v="0"/>
    <s v="CAL"/>
    <x v="0"/>
    <x v="0"/>
    <x v="0"/>
    <n v="551000"/>
    <n v="525000"/>
    <x v="0"/>
    <s v="YES"/>
    <d v="2024-11-12T00:00:00"/>
  </r>
  <r>
    <x v="0"/>
    <s v="CAL"/>
    <x v="0"/>
    <x v="0"/>
    <x v="0"/>
    <n v="551192"/>
    <n v="669950"/>
    <x v="0"/>
    <s v="YES"/>
    <d v="2024-11-19T00:00:00"/>
  </r>
  <r>
    <x v="0"/>
    <s v="CAL"/>
    <x v="0"/>
    <x v="0"/>
    <x v="0"/>
    <n v="551223"/>
    <n v="640000"/>
    <x v="0"/>
    <s v="YES"/>
    <d v="2024-11-20T00:00:00"/>
  </r>
  <r>
    <x v="0"/>
    <s v="CAL"/>
    <x v="0"/>
    <x v="0"/>
    <x v="0"/>
    <n v="550948"/>
    <n v="559950"/>
    <x v="0"/>
    <s v="YES"/>
    <d v="2024-11-08T00:00:00"/>
  </r>
  <r>
    <x v="0"/>
    <s v="CAL"/>
    <x v="0"/>
    <x v="0"/>
    <x v="0"/>
    <n v="551349"/>
    <n v="699950"/>
    <x v="0"/>
    <s v="YES"/>
    <d v="2024-11-26T00:00:00"/>
  </r>
  <r>
    <x v="1"/>
    <s v="CT"/>
    <x v="1"/>
    <x v="1"/>
    <x v="0"/>
    <n v="550822"/>
    <n v="349000"/>
    <x v="1"/>
    <s v="YES"/>
    <d v="2024-11-06T00:00:00"/>
  </r>
  <r>
    <x v="1"/>
    <s v="CT"/>
    <x v="1"/>
    <x v="2"/>
    <x v="0"/>
    <n v="550844"/>
    <n v="499900"/>
    <x v="1"/>
    <s v="YES"/>
    <d v="2024-11-07T00:00:00"/>
  </r>
  <r>
    <x v="1"/>
    <s v="CT"/>
    <x v="1"/>
    <x v="1"/>
    <x v="1"/>
    <n v="551039"/>
    <n v="475000"/>
    <x v="0"/>
    <s v="YES"/>
    <d v="2024-11-14T00:00:00"/>
  </r>
  <r>
    <x v="1"/>
    <s v="CT"/>
    <x v="1"/>
    <x v="3"/>
    <x v="1"/>
    <n v="550939"/>
    <n v="243000"/>
    <x v="1"/>
    <s v="YES"/>
    <d v="2024-11-08T00:00:00"/>
  </r>
  <r>
    <x v="1"/>
    <s v="CT"/>
    <x v="1"/>
    <x v="3"/>
    <x v="1"/>
    <n v="550981"/>
    <n v="184000"/>
    <x v="1"/>
    <s v="YES"/>
    <d v="2024-11-12T00:00:00"/>
  </r>
  <r>
    <x v="1"/>
    <s v="CT"/>
    <x v="2"/>
    <x v="4"/>
    <x v="0"/>
    <n v="550972"/>
    <n v="390000"/>
    <x v="1"/>
    <s v="YES"/>
    <d v="2024-11-12T00:00:00"/>
  </r>
  <r>
    <x v="1"/>
    <s v="CT"/>
    <x v="1"/>
    <x v="2"/>
    <x v="0"/>
    <n v="550853"/>
    <n v="700000"/>
    <x v="1"/>
    <s v="YES"/>
    <d v="2024-11-07T00:00:00"/>
  </r>
  <r>
    <x v="1"/>
    <s v="CT"/>
    <x v="1"/>
    <x v="3"/>
    <x v="0"/>
    <n v="550922"/>
    <n v="605000"/>
    <x v="1"/>
    <s v="YES"/>
    <d v="2024-11-08T00:00:00"/>
  </r>
  <r>
    <x v="1"/>
    <s v="CT"/>
    <x v="1"/>
    <x v="2"/>
    <x v="0"/>
    <n v="551100"/>
    <n v="305000"/>
    <x v="1"/>
    <s v="YES"/>
    <d v="2024-11-15T00:00:00"/>
  </r>
  <r>
    <x v="1"/>
    <s v="CT"/>
    <x v="1"/>
    <x v="1"/>
    <x v="0"/>
    <n v="550767"/>
    <n v="472000"/>
    <x v="1"/>
    <s v="YES"/>
    <d v="2024-11-04T00:00:00"/>
  </r>
  <r>
    <x v="1"/>
    <s v="CT"/>
    <x v="1"/>
    <x v="5"/>
    <x v="0"/>
    <n v="551112"/>
    <n v="390000"/>
    <x v="1"/>
    <s v="YES"/>
    <d v="2024-11-15T00:00:00"/>
  </r>
  <r>
    <x v="1"/>
    <s v="CT"/>
    <x v="1"/>
    <x v="3"/>
    <x v="0"/>
    <n v="551381"/>
    <n v="725000"/>
    <x v="1"/>
    <s v="YES"/>
    <d v="2024-11-27T00:00:00"/>
  </r>
  <r>
    <x v="1"/>
    <s v="CT"/>
    <x v="1"/>
    <x v="1"/>
    <x v="0"/>
    <n v="551362"/>
    <n v="419000"/>
    <x v="1"/>
    <s v="YES"/>
    <d v="2024-11-27T00:00:00"/>
  </r>
  <r>
    <x v="1"/>
    <s v="CT"/>
    <x v="1"/>
    <x v="1"/>
    <x v="0"/>
    <n v="551133"/>
    <n v="431000"/>
    <x v="1"/>
    <s v="YES"/>
    <d v="2024-11-18T00:00:00"/>
  </r>
  <r>
    <x v="1"/>
    <s v="CT"/>
    <x v="1"/>
    <x v="2"/>
    <x v="0"/>
    <n v="550906"/>
    <n v="688802"/>
    <x v="0"/>
    <s v="YES"/>
    <d v="2024-11-08T00:00:00"/>
  </r>
  <r>
    <x v="1"/>
    <s v="CT"/>
    <x v="1"/>
    <x v="3"/>
    <x v="0"/>
    <n v="551186"/>
    <n v="740000"/>
    <x v="1"/>
    <s v="YES"/>
    <d v="2024-11-19T00:00:00"/>
  </r>
  <r>
    <x v="1"/>
    <s v="CT"/>
    <x v="1"/>
    <x v="2"/>
    <x v="0"/>
    <n v="551200"/>
    <n v="759000"/>
    <x v="1"/>
    <s v="YES"/>
    <d v="2024-11-20T00:00:00"/>
  </r>
  <r>
    <x v="1"/>
    <s v="CT"/>
    <x v="1"/>
    <x v="3"/>
    <x v="2"/>
    <n v="551212"/>
    <n v="670000"/>
    <x v="1"/>
    <s v="YES"/>
    <d v="2024-11-20T00:00:00"/>
  </r>
  <r>
    <x v="1"/>
    <s v="CT"/>
    <x v="1"/>
    <x v="3"/>
    <x v="0"/>
    <n v="551265"/>
    <n v="890000"/>
    <x v="1"/>
    <s v="YES"/>
    <d v="2024-11-22T00:00:00"/>
  </r>
  <r>
    <x v="1"/>
    <s v="CT"/>
    <x v="1"/>
    <x v="2"/>
    <x v="1"/>
    <n v="550742"/>
    <n v="415000"/>
    <x v="1"/>
    <s v="YES"/>
    <d v="2024-11-01T00:00:00"/>
  </r>
  <r>
    <x v="2"/>
    <s v="FA"/>
    <x v="3"/>
    <x v="5"/>
    <x v="0"/>
    <n v="550789"/>
    <n v="445000"/>
    <x v="1"/>
    <s v="YES"/>
    <d v="2024-11-04T00:00:00"/>
  </r>
  <r>
    <x v="2"/>
    <s v="FA"/>
    <x v="4"/>
    <x v="6"/>
    <x v="0"/>
    <n v="550830"/>
    <n v="370000"/>
    <x v="1"/>
    <s v="YES"/>
    <d v="2024-11-06T00:00:00"/>
  </r>
  <r>
    <x v="3"/>
    <s v="FC"/>
    <x v="1"/>
    <x v="7"/>
    <x v="0"/>
    <n v="550808"/>
    <n v="415000"/>
    <x v="1"/>
    <s v="YES"/>
    <d v="2024-11-05T00:00:00"/>
  </r>
  <r>
    <x v="3"/>
    <s v="FC"/>
    <x v="5"/>
    <x v="8"/>
    <x v="0"/>
    <n v="550801"/>
    <n v="625000"/>
    <x v="1"/>
    <s v="YES"/>
    <d v="2024-11-05T00:00:00"/>
  </r>
  <r>
    <x v="3"/>
    <s v="FC"/>
    <x v="6"/>
    <x v="9"/>
    <x v="0"/>
    <n v="550773"/>
    <n v="435000"/>
    <x v="1"/>
    <s v="YES"/>
    <d v="2024-11-04T00:00:00"/>
  </r>
  <r>
    <x v="3"/>
    <s v="FC"/>
    <x v="1"/>
    <x v="7"/>
    <x v="0"/>
    <n v="550747"/>
    <n v="465000"/>
    <x v="1"/>
    <s v="YES"/>
    <d v="2024-11-01T00:00:00"/>
  </r>
  <r>
    <x v="3"/>
    <s v="FC"/>
    <x v="1"/>
    <x v="7"/>
    <x v="0"/>
    <n v="550739"/>
    <n v="321950"/>
    <x v="1"/>
    <s v="YES"/>
    <d v="2024-11-01T00:00:00"/>
  </r>
  <r>
    <x v="3"/>
    <s v="FC"/>
    <x v="1"/>
    <x v="7"/>
    <x v="0"/>
    <n v="551332"/>
    <n v="445000"/>
    <x v="1"/>
    <s v="YES"/>
    <d v="2024-11-26T00:00:00"/>
  </r>
  <r>
    <x v="3"/>
    <s v="FC"/>
    <x v="7"/>
    <x v="10"/>
    <x v="3"/>
    <n v="550760"/>
    <n v="700000"/>
    <x v="1"/>
    <s v="YES"/>
    <d v="2024-11-04T00:00:00"/>
  </r>
  <r>
    <x v="3"/>
    <s v="FC"/>
    <x v="5"/>
    <x v="11"/>
    <x v="0"/>
    <n v="551224"/>
    <n v="465000"/>
    <x v="1"/>
    <s v="YES"/>
    <d v="2024-11-20T00:00:00"/>
  </r>
  <r>
    <x v="3"/>
    <s v="FC"/>
    <x v="6"/>
    <x v="9"/>
    <x v="0"/>
    <n v="550917"/>
    <n v="439900"/>
    <x v="1"/>
    <s v="YES"/>
    <d v="2024-11-08T00:00:00"/>
  </r>
  <r>
    <x v="3"/>
    <s v="FC"/>
    <x v="1"/>
    <x v="7"/>
    <x v="0"/>
    <n v="551083"/>
    <n v="330000"/>
    <x v="1"/>
    <s v="YES"/>
    <d v="2024-11-15T00:00:00"/>
  </r>
  <r>
    <x v="3"/>
    <s v="FC"/>
    <x v="8"/>
    <x v="12"/>
    <x v="2"/>
    <n v="551165"/>
    <n v="1250000"/>
    <x v="1"/>
    <s v="YES"/>
    <d v="2024-11-18T00:00:00"/>
  </r>
  <r>
    <x v="3"/>
    <s v="FC"/>
    <x v="1"/>
    <x v="7"/>
    <x v="4"/>
    <n v="551143"/>
    <n v="395000"/>
    <x v="1"/>
    <s v="YES"/>
    <d v="2024-11-18T00:00:00"/>
  </r>
  <r>
    <x v="3"/>
    <s v="FC"/>
    <x v="5"/>
    <x v="13"/>
    <x v="0"/>
    <n v="551072"/>
    <n v="745000"/>
    <x v="1"/>
    <s v="YES"/>
    <d v="2024-11-14T00:00:00"/>
  </r>
  <r>
    <x v="3"/>
    <s v="FC"/>
    <x v="5"/>
    <x v="13"/>
    <x v="0"/>
    <n v="550977"/>
    <n v="740000"/>
    <x v="1"/>
    <s v="YES"/>
    <d v="2024-11-12T00:00:00"/>
  </r>
  <r>
    <x v="3"/>
    <s v="FC"/>
    <x v="1"/>
    <x v="7"/>
    <x v="0"/>
    <n v="550941"/>
    <n v="315000"/>
    <x v="1"/>
    <s v="YES"/>
    <d v="2024-11-08T00:00:00"/>
  </r>
  <r>
    <x v="3"/>
    <s v="FC"/>
    <x v="5"/>
    <x v="11"/>
    <x v="0"/>
    <n v="550936"/>
    <n v="479000"/>
    <x v="1"/>
    <s v="YES"/>
    <d v="2024-11-08T00:00:00"/>
  </r>
  <r>
    <x v="3"/>
    <s v="FC"/>
    <x v="1"/>
    <x v="7"/>
    <x v="4"/>
    <n v="551251"/>
    <n v="380000"/>
    <x v="1"/>
    <s v="YES"/>
    <d v="2024-11-21T00:00:00"/>
  </r>
  <r>
    <x v="3"/>
    <s v="FC"/>
    <x v="1"/>
    <x v="7"/>
    <x v="1"/>
    <n v="551108"/>
    <n v="412000"/>
    <x v="1"/>
    <s v="YES"/>
    <d v="2024-11-15T00:00:00"/>
  </r>
  <r>
    <x v="3"/>
    <s v="FC"/>
    <x v="5"/>
    <x v="11"/>
    <x v="0"/>
    <n v="550920"/>
    <n v="444400"/>
    <x v="1"/>
    <s v="YES"/>
    <d v="2024-11-08T00:00:00"/>
  </r>
  <r>
    <x v="4"/>
    <s v="LT"/>
    <x v="9"/>
    <x v="14"/>
    <x v="0"/>
    <n v="550943"/>
    <n v="820000"/>
    <x v="1"/>
    <s v="YES"/>
    <d v="2024-11-08T00:00:00"/>
  </r>
  <r>
    <x v="4"/>
    <s v="LT"/>
    <x v="9"/>
    <x v="14"/>
    <x v="0"/>
    <n v="551317"/>
    <n v="350000"/>
    <x v="1"/>
    <s v="YES"/>
    <d v="2024-11-25T00:00:00"/>
  </r>
  <r>
    <x v="4"/>
    <s v="LT"/>
    <x v="9"/>
    <x v="14"/>
    <x v="0"/>
    <n v="551089"/>
    <n v="525000"/>
    <x v="1"/>
    <s v="YES"/>
    <d v="2024-11-15T00:00:00"/>
  </r>
  <r>
    <x v="4"/>
    <s v="LT"/>
    <x v="9"/>
    <x v="14"/>
    <x v="0"/>
    <n v="551004"/>
    <n v="519000"/>
    <x v="1"/>
    <s v="YES"/>
    <d v="2024-11-12T00:00:00"/>
  </r>
  <r>
    <x v="5"/>
    <s v="SIG"/>
    <x v="1"/>
    <x v="15"/>
    <x v="5"/>
    <n v="551097"/>
    <n v="375000"/>
    <x v="1"/>
    <s v="YES"/>
    <d v="2024-11-15T00:00:00"/>
  </r>
  <r>
    <x v="6"/>
    <s v="ST"/>
    <x v="9"/>
    <x v="16"/>
    <x v="4"/>
    <n v="551162"/>
    <n v="399999"/>
    <x v="1"/>
    <s v="YES"/>
    <d v="2024-11-18T00:00:00"/>
  </r>
  <r>
    <x v="6"/>
    <s v="ST"/>
    <x v="9"/>
    <x v="16"/>
    <x v="0"/>
    <n v="551102"/>
    <n v="495000"/>
    <x v="1"/>
    <s v="YES"/>
    <d v="2024-11-15T00:00:00"/>
  </r>
  <r>
    <x v="6"/>
    <s v="ST"/>
    <x v="2"/>
    <x v="17"/>
    <x v="0"/>
    <n v="551118"/>
    <n v="450000"/>
    <x v="1"/>
    <s v="YES"/>
    <d v="2024-11-15T00:00:00"/>
  </r>
  <r>
    <x v="6"/>
    <s v="ST"/>
    <x v="7"/>
    <x v="18"/>
    <x v="0"/>
    <n v="551283"/>
    <n v="1075000"/>
    <x v="1"/>
    <s v="YES"/>
    <d v="2024-11-22T00:00:00"/>
  </r>
  <r>
    <x v="6"/>
    <s v="ST"/>
    <x v="9"/>
    <x v="16"/>
    <x v="0"/>
    <n v="551274"/>
    <n v="619000"/>
    <x v="1"/>
    <s v="YES"/>
    <d v="2024-11-22T00:00:00"/>
  </r>
  <r>
    <x v="6"/>
    <s v="ST"/>
    <x v="9"/>
    <x v="16"/>
    <x v="4"/>
    <n v="551272"/>
    <n v="380000"/>
    <x v="1"/>
    <s v="YES"/>
    <d v="2024-11-22T00:00:00"/>
  </r>
  <r>
    <x v="6"/>
    <s v="ST"/>
    <x v="7"/>
    <x v="18"/>
    <x v="1"/>
    <n v="551027"/>
    <n v="324000"/>
    <x v="1"/>
    <s v="YES"/>
    <d v="2024-11-13T00:00:00"/>
  </r>
  <r>
    <x v="6"/>
    <s v="ST"/>
    <x v="7"/>
    <x v="18"/>
    <x v="0"/>
    <n v="550867"/>
    <n v="505000"/>
    <x v="1"/>
    <s v="YES"/>
    <d v="2024-11-07T00:00:00"/>
  </r>
  <r>
    <x v="6"/>
    <s v="ST"/>
    <x v="9"/>
    <x v="16"/>
    <x v="0"/>
    <n v="550870"/>
    <n v="545000"/>
    <x v="1"/>
    <s v="YES"/>
    <d v="2024-11-07T00:00:00"/>
  </r>
  <r>
    <x v="7"/>
    <s v="TI"/>
    <x v="7"/>
    <x v="19"/>
    <x v="0"/>
    <n v="551129"/>
    <n v="620000"/>
    <x v="1"/>
    <s v="YES"/>
    <d v="2024-11-18T00:00:00"/>
  </r>
  <r>
    <x v="7"/>
    <s v="TI"/>
    <x v="2"/>
    <x v="20"/>
    <x v="0"/>
    <n v="551280"/>
    <n v="596361"/>
    <x v="0"/>
    <s v="YES"/>
    <d v="2024-11-22T00:00:00"/>
  </r>
  <r>
    <x v="7"/>
    <s v="TI"/>
    <x v="2"/>
    <x v="20"/>
    <x v="0"/>
    <n v="551126"/>
    <n v="595458"/>
    <x v="0"/>
    <s v="YES"/>
    <d v="2024-11-18T00:00:00"/>
  </r>
  <r>
    <x v="7"/>
    <s v="TI"/>
    <x v="2"/>
    <x v="20"/>
    <x v="0"/>
    <n v="551390"/>
    <n v="699128"/>
    <x v="0"/>
    <s v="YES"/>
    <d v="2024-11-27T00:00:00"/>
  </r>
  <r>
    <x v="7"/>
    <s v="TI"/>
    <x v="1"/>
    <x v="21"/>
    <x v="5"/>
    <n v="551396"/>
    <n v="200000"/>
    <x v="1"/>
    <s v="YES"/>
    <d v="2024-11-27T00:00:00"/>
  </r>
  <r>
    <x v="7"/>
    <s v="TI"/>
    <x v="1"/>
    <x v="21"/>
    <x v="0"/>
    <n v="550733"/>
    <n v="494900"/>
    <x v="1"/>
    <s v="YES"/>
    <d v="2024-11-01T00:00:00"/>
  </r>
  <r>
    <x v="7"/>
    <s v="TI"/>
    <x v="7"/>
    <x v="19"/>
    <x v="0"/>
    <n v="551093"/>
    <n v="485000"/>
    <x v="1"/>
    <s v="YES"/>
    <d v="2024-11-15T00:00:00"/>
  </r>
  <r>
    <x v="7"/>
    <s v="TI"/>
    <x v="2"/>
    <x v="20"/>
    <x v="0"/>
    <n v="550912"/>
    <n v="685452"/>
    <x v="0"/>
    <s v="YES"/>
    <d v="2024-11-08T00:00:00"/>
  </r>
  <r>
    <x v="7"/>
    <s v="TI"/>
    <x v="1"/>
    <x v="21"/>
    <x v="5"/>
    <n v="551080"/>
    <n v="89000"/>
    <x v="1"/>
    <s v="YES"/>
    <d v="2024-11-15T00:00:00"/>
  </r>
  <r>
    <x v="7"/>
    <s v="TI"/>
    <x v="7"/>
    <x v="19"/>
    <x v="0"/>
    <n v="550778"/>
    <n v="415000"/>
    <x v="1"/>
    <s v="YES"/>
    <d v="2024-11-04T00:00:00"/>
  </r>
  <r>
    <x v="7"/>
    <s v="TI"/>
    <x v="7"/>
    <x v="19"/>
    <x v="5"/>
    <n v="551095"/>
    <n v="625000"/>
    <x v="1"/>
    <s v="YES"/>
    <d v="2024-11-15T00:00:00"/>
  </r>
  <r>
    <x v="8"/>
    <s v="TT"/>
    <x v="10"/>
    <x v="22"/>
    <x v="0"/>
    <n v="551047"/>
    <n v="583000"/>
    <x v="1"/>
    <s v="YES"/>
    <d v="2024-11-14T00:00:00"/>
  </r>
  <r>
    <x v="8"/>
    <s v="TT"/>
    <x v="4"/>
    <x v="23"/>
    <x v="1"/>
    <n v="551022"/>
    <n v="165500"/>
    <x v="1"/>
    <s v="YES"/>
    <d v="2024-11-13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9">
  <r>
    <x v="0"/>
    <s v="CT"/>
    <x v="0"/>
    <s v="001-084-05"/>
    <n v="551277"/>
    <n v="295075"/>
    <d v="2024-11-22T00:00:00"/>
    <x v="0"/>
  </r>
  <r>
    <x v="0"/>
    <s v="CT"/>
    <x v="1"/>
    <s v="007-652-14"/>
    <n v="551299"/>
    <n v="495000"/>
    <d v="2024-11-25T00:00:00"/>
    <x v="1"/>
  </r>
  <r>
    <x v="0"/>
    <s v="CT"/>
    <x v="2"/>
    <s v="002-732-14"/>
    <n v="550802"/>
    <n v="147500"/>
    <d v="2024-11-05T00:00:00"/>
    <x v="2"/>
  </r>
  <r>
    <x v="0"/>
    <s v="CT"/>
    <x v="3"/>
    <s v="008-761-01"/>
    <n v="550824"/>
    <n v="150000"/>
    <d v="2024-11-06T00:00:00"/>
    <x v="3"/>
  </r>
  <r>
    <x v="0"/>
    <s v="CT"/>
    <x v="1"/>
    <s v="008-798-33"/>
    <n v="551139"/>
    <n v="115000"/>
    <d v="2024-11-18T00:00:00"/>
    <x v="4"/>
  </r>
  <r>
    <x v="0"/>
    <s v="CT"/>
    <x v="1"/>
    <s v="001-013-11"/>
    <n v="551219"/>
    <n v="315000"/>
    <d v="2024-11-20T00:00:00"/>
    <x v="5"/>
  </r>
  <r>
    <x v="1"/>
    <s v="FC"/>
    <x v="1"/>
    <s v="001-101-08"/>
    <n v="551081"/>
    <n v="345000"/>
    <d v="2024-11-15T00:00:00"/>
    <x v="6"/>
  </r>
  <r>
    <x v="1"/>
    <s v="FC"/>
    <x v="1"/>
    <s v="004-093-02"/>
    <n v="551149"/>
    <n v="27300"/>
    <d v="2024-11-18T00:00:00"/>
    <x v="7"/>
  </r>
  <r>
    <x v="2"/>
    <s v="ST"/>
    <x v="4"/>
    <s v="009-111-39"/>
    <n v="550975"/>
    <n v="8880000"/>
    <d v="2024-11-12T00:00:00"/>
    <x v="8"/>
  </r>
  <r>
    <x v="2"/>
    <s v="ST"/>
    <x v="2"/>
    <s v="008-295-15"/>
    <n v="551241"/>
    <n v="120000"/>
    <d v="2024-11-21T00:00:00"/>
    <x v="9"/>
  </r>
  <r>
    <x v="3"/>
    <s v="TI"/>
    <x v="1"/>
    <s v="010-084-09"/>
    <n v="551314"/>
    <n v="310000"/>
    <d v="2024-11-25T00:00:00"/>
    <x v="7"/>
  </r>
  <r>
    <x v="3"/>
    <s v="TI"/>
    <x v="2"/>
    <s v="007-483-10"/>
    <n v="550771"/>
    <n v="115000"/>
    <d v="2024-11-04T00:00:00"/>
    <x v="10"/>
  </r>
  <r>
    <x v="3"/>
    <s v="TI"/>
    <x v="1"/>
    <s v="007-401-20"/>
    <n v="550979"/>
    <n v="537000"/>
    <d v="2024-11-12T00:00:00"/>
    <x v="11"/>
  </r>
  <r>
    <x v="3"/>
    <s v="TI"/>
    <x v="0"/>
    <s v="002-041-03"/>
    <n v="551010"/>
    <n v="298839"/>
    <d v="2024-11-12T00:00:00"/>
    <x v="12"/>
  </r>
  <r>
    <x v="4"/>
    <m/>
    <x v="5"/>
    <m/>
    <m/>
    <m/>
    <m/>
    <x v="13"/>
  </r>
  <r>
    <x v="4"/>
    <m/>
    <x v="5"/>
    <m/>
    <m/>
    <m/>
    <m/>
    <x v="13"/>
  </r>
  <r>
    <x v="4"/>
    <m/>
    <x v="5"/>
    <m/>
    <m/>
    <m/>
    <m/>
    <x v="13"/>
  </r>
  <r>
    <x v="4"/>
    <m/>
    <x v="5"/>
    <m/>
    <m/>
    <m/>
    <m/>
    <x v="13"/>
  </r>
  <r>
    <x v="4"/>
    <m/>
    <x v="5"/>
    <m/>
    <m/>
    <m/>
    <m/>
    <x v="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60" firstHeaderRow="1" firstDataRow="2" firstDataCol="3" rowPageCount="2" colPageCount="1"/>
  <pivotFields count="10">
    <pivotField name="TITLE COMPANY" axis="axisRow" compact="0" showAll="0">
      <items count="11">
        <item m="1" x="9"/>
        <item x="0"/>
        <item x="1"/>
        <item x="2"/>
        <item x="3"/>
        <item x="4"/>
        <item x="5"/>
        <item x="6"/>
        <item x="7"/>
        <item x="8"/>
        <item t="default"/>
      </items>
    </pivotField>
    <pivotField compact="0" showAll="0"/>
    <pivotField axis="axisRow" compact="0" showAll="0">
      <items count="13">
        <item m="1" x="11"/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axis="axisRow" compact="0" showAll="0">
      <items count="26">
        <item m="1" x="24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t="default"/>
      </items>
    </pivotField>
    <pivotField axis="axisPage" compact="0" showAll="0">
      <items count="8">
        <item m="1" x="6"/>
        <item x="0"/>
        <item x="1"/>
        <item x="2"/>
        <item x="3"/>
        <item x="4"/>
        <item x="5"/>
        <item t="default"/>
      </items>
    </pivotField>
    <pivotField dataField="1" compact="0" showAll="0"/>
    <pivotField dataField="1" compact="0" showAll="0"/>
    <pivotField name="BUILDER/DEVELOPER DEAL" axis="axisPage" compact="0" showAll="0">
      <items count="4">
        <item m="1" x="2"/>
        <item x="0"/>
        <item x="1"/>
        <item t="default"/>
      </items>
    </pivotField>
    <pivotField compact="0" showAll="0"/>
    <pivotField compact="0" showAll="0"/>
  </pivotFields>
  <rowFields count="3">
    <field x="0"/>
    <field x="2"/>
    <field x="3"/>
  </rowFields>
  <rowItems count="55">
    <i>
      <x v="1"/>
    </i>
    <i r="1">
      <x v="1"/>
    </i>
    <i r="2">
      <x v="1"/>
    </i>
    <i>
      <x v="2"/>
    </i>
    <i r="1">
      <x v="2"/>
    </i>
    <i r="2">
      <x v="2"/>
    </i>
    <i r="2">
      <x v="3"/>
    </i>
    <i r="2">
      <x v="4"/>
    </i>
    <i r="2">
      <x v="6"/>
    </i>
    <i r="1">
      <x v="3"/>
    </i>
    <i r="2">
      <x v="5"/>
    </i>
    <i>
      <x v="3"/>
    </i>
    <i r="1">
      <x v="4"/>
    </i>
    <i r="2">
      <x v="6"/>
    </i>
    <i r="1">
      <x v="5"/>
    </i>
    <i r="2">
      <x v="7"/>
    </i>
    <i>
      <x v="4"/>
    </i>
    <i r="1">
      <x v="2"/>
    </i>
    <i r="2">
      <x v="8"/>
    </i>
    <i r="1">
      <x v="6"/>
    </i>
    <i r="2">
      <x v="9"/>
    </i>
    <i r="2">
      <x v="12"/>
    </i>
    <i r="2">
      <x v="14"/>
    </i>
    <i r="1">
      <x v="7"/>
    </i>
    <i r="2">
      <x v="10"/>
    </i>
    <i r="1">
      <x v="8"/>
    </i>
    <i r="2">
      <x v="11"/>
    </i>
    <i r="1">
      <x v="9"/>
    </i>
    <i r="2">
      <x v="13"/>
    </i>
    <i>
      <x v="5"/>
    </i>
    <i r="1">
      <x v="10"/>
    </i>
    <i r="2">
      <x v="15"/>
    </i>
    <i>
      <x v="6"/>
    </i>
    <i r="1">
      <x v="2"/>
    </i>
    <i r="2">
      <x v="16"/>
    </i>
    <i>
      <x v="7"/>
    </i>
    <i r="1">
      <x v="3"/>
    </i>
    <i r="2">
      <x v="18"/>
    </i>
    <i r="1">
      <x v="8"/>
    </i>
    <i r="2">
      <x v="19"/>
    </i>
    <i r="1">
      <x v="10"/>
    </i>
    <i r="2">
      <x v="17"/>
    </i>
    <i>
      <x v="8"/>
    </i>
    <i r="1">
      <x v="2"/>
    </i>
    <i r="2">
      <x v="22"/>
    </i>
    <i r="1">
      <x v="3"/>
    </i>
    <i r="2">
      <x v="21"/>
    </i>
    <i r="1">
      <x v="8"/>
    </i>
    <i r="2">
      <x v="20"/>
    </i>
    <i>
      <x v="9"/>
    </i>
    <i r="1">
      <x v="5"/>
    </i>
    <i r="2">
      <x v="24"/>
    </i>
    <i r="1">
      <x v="11"/>
    </i>
    <i r="2">
      <x v="23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Dark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48" firstHeaderRow="1" firstDataRow="2" firstDataCol="2" rowPageCount="1" colPageCount="1"/>
  <pivotFields count="8">
    <pivotField name="TITLE COMPANY" axis="axisRow" compact="0" showAll="0" insertBlankRow="1">
      <items count="15">
        <item m="1" x="10"/>
        <item m="1" x="8"/>
        <item m="1" x="7"/>
        <item m="1" x="9"/>
        <item x="1"/>
        <item m="1" x="13"/>
        <item m="1" x="11"/>
        <item x="3"/>
        <item m="1" x="12"/>
        <item m="1" x="5"/>
        <item m="1" x="6"/>
        <item x="2"/>
        <item x="4"/>
        <item x="0"/>
        <item t="default"/>
      </items>
    </pivotField>
    <pivotField compact="0" showAll="0" insertBlankRow="1"/>
    <pivotField axis="axisPage" compact="0" showAll="0" insertBlankRow="1">
      <items count="11">
        <item x="4"/>
        <item m="1" x="6"/>
        <item x="1"/>
        <item x="2"/>
        <item x="0"/>
        <item x="3"/>
        <item m="1" x="9"/>
        <item m="1" x="7"/>
        <item m="1" x="8"/>
        <item x="5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07">
        <item m="1" x="34"/>
        <item x="6"/>
        <item m="1" x="104"/>
        <item m="1" x="22"/>
        <item m="1" x="62"/>
        <item m="1" x="37"/>
        <item m="1" x="66"/>
        <item m="1" x="36"/>
        <item m="1" x="31"/>
        <item m="1" x="55"/>
        <item m="1" x="45"/>
        <item m="1" x="28"/>
        <item m="1" x="43"/>
        <item m="1" x="20"/>
        <item m="1" x="15"/>
        <item m="1" x="100"/>
        <item m="1" x="27"/>
        <item m="1" x="60"/>
        <item m="1" x="54"/>
        <item m="1" x="89"/>
        <item m="1" x="77"/>
        <item m="1" x="29"/>
        <item m="1" x="35"/>
        <item m="1" x="84"/>
        <item m="1" x="39"/>
        <item m="1" x="64"/>
        <item m="1" x="14"/>
        <item m="1" x="41"/>
        <item m="1" x="40"/>
        <item m="1" x="102"/>
        <item m="1" x="91"/>
        <item m="1" x="105"/>
        <item x="10"/>
        <item m="1" x="88"/>
        <item x="11"/>
        <item m="1" x="25"/>
        <item m="1" x="90"/>
        <item m="1" x="95"/>
        <item m="1" x="73"/>
        <item m="1" x="82"/>
        <item m="1" x="23"/>
        <item m="1" x="47"/>
        <item m="1" x="87"/>
        <item m="1" x="17"/>
        <item m="1" x="74"/>
        <item m="1" x="97"/>
        <item m="1" x="52"/>
        <item m="1" x="99"/>
        <item m="1" x="59"/>
        <item m="1" x="103"/>
        <item m="1" x="76"/>
        <item m="1" x="65"/>
        <item m="1" x="42"/>
        <item x="7"/>
        <item m="1" x="46"/>
        <item m="1" x="33"/>
        <item m="1" x="68"/>
        <item m="1" x="80"/>
        <item m="1" x="26"/>
        <item m="1" x="93"/>
        <item m="1" x="72"/>
        <item m="1" x="92"/>
        <item x="2"/>
        <item x="1"/>
        <item m="1" x="101"/>
        <item m="1" x="71"/>
        <item m="1" x="78"/>
        <item m="1" x="50"/>
        <item m="1" x="98"/>
        <item m="1" x="30"/>
        <item m="1" x="86"/>
        <item m="1" x="94"/>
        <item m="1" x="49"/>
        <item m="1" x="32"/>
        <item m="1" x="53"/>
        <item m="1" x="24"/>
        <item m="1" x="19"/>
        <item m="1" x="70"/>
        <item x="4"/>
        <item m="1" x="21"/>
        <item m="1" x="83"/>
        <item m="1" x="63"/>
        <item m="1" x="81"/>
        <item m="1" x="69"/>
        <item m="1" x="16"/>
        <item m="1" x="75"/>
        <item m="1" x="38"/>
        <item m="1" x="61"/>
        <item m="1" x="18"/>
        <item m="1" x="96"/>
        <item m="1" x="79"/>
        <item m="1" x="85"/>
        <item m="1" x="48"/>
        <item m="1" x="44"/>
        <item m="1" x="67"/>
        <item m="1" x="58"/>
        <item m="1" x="56"/>
        <item m="1" x="51"/>
        <item m="1" x="57"/>
        <item x="13"/>
        <item x="0"/>
        <item x="3"/>
        <item x="5"/>
        <item x="8"/>
        <item x="9"/>
        <item x="12"/>
        <item t="default"/>
      </items>
    </pivotField>
  </pivotFields>
  <rowFields count="2">
    <field x="7"/>
    <field x="0"/>
  </rowFields>
  <rowItems count="44">
    <i>
      <x v="1"/>
    </i>
    <i r="1">
      <x v="4"/>
    </i>
    <i t="blank">
      <x v="1"/>
    </i>
    <i>
      <x v="32"/>
    </i>
    <i r="1">
      <x v="7"/>
    </i>
    <i t="blank">
      <x v="32"/>
    </i>
    <i>
      <x v="34"/>
    </i>
    <i r="1">
      <x v="7"/>
    </i>
    <i t="blank">
      <x v="34"/>
    </i>
    <i>
      <x v="53"/>
    </i>
    <i r="1">
      <x v="4"/>
    </i>
    <i r="1">
      <x v="7"/>
    </i>
    <i t="blank">
      <x v="53"/>
    </i>
    <i>
      <x v="62"/>
    </i>
    <i r="1">
      <x v="13"/>
    </i>
    <i t="blank">
      <x v="62"/>
    </i>
    <i>
      <x v="63"/>
    </i>
    <i r="1">
      <x v="13"/>
    </i>
    <i t="blank">
      <x v="63"/>
    </i>
    <i>
      <x v="78"/>
    </i>
    <i r="1">
      <x v="13"/>
    </i>
    <i t="blank">
      <x v="78"/>
    </i>
    <i>
      <x v="99"/>
    </i>
    <i r="1">
      <x v="12"/>
    </i>
    <i t="blank">
      <x v="99"/>
    </i>
    <i>
      <x v="100"/>
    </i>
    <i r="1">
      <x v="13"/>
    </i>
    <i t="blank">
      <x v="100"/>
    </i>
    <i>
      <x v="101"/>
    </i>
    <i r="1">
      <x v="13"/>
    </i>
    <i t="blank">
      <x v="101"/>
    </i>
    <i>
      <x v="102"/>
    </i>
    <i r="1">
      <x v="13"/>
    </i>
    <i t="blank">
      <x v="102"/>
    </i>
    <i>
      <x v="103"/>
    </i>
    <i r="1">
      <x v="11"/>
    </i>
    <i t="blank">
      <x v="103"/>
    </i>
    <i>
      <x v="104"/>
    </i>
    <i r="1">
      <x v="11"/>
    </i>
    <i t="blank">
      <x v="104"/>
    </i>
    <i>
      <x v="105"/>
    </i>
    <i r="1">
      <x v="7"/>
    </i>
    <i t="blank">
      <x v="105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2" name="Table2" displayName="Table2" ref="A4:F9" totalsRowCount="1" headerRowDxfId="18" totalsRowDxfId="15" headerRowBorderDxfId="17" tableBorderDxfId="16" totalsRowBorderDxfId="14">
  <autoFilter ref="A4:F8">
    <filterColumn colId="4"/>
    <filterColumn colId="5"/>
  </autoFilter>
  <tableColumns count="6">
    <tableColumn id="1" name="BUILDER" totalsRowLabel="GRAND TOTAL" totalsRowDxfId="13"/>
    <tableColumn id="2" name="CLOSINGS" totalsRowFunction="custom" totalsRowDxfId="12">
      <totalsRowFormula>SUM(B5:B8)</totalsRowFormula>
    </tableColumn>
    <tableColumn id="3" name="DOLLARVOL" totalsRowFunction="custom" totalsRowDxfId="11">
      <totalsRowFormula>SUM(C5:C8)</totalsRowFormula>
    </tableColumn>
    <tableColumn id="4" name="AVERAGE" totalsRowDxfId="10"/>
    <tableColumn id="5" name="% OF CLOSINGS" totalsRowFunction="custom" dataDxfId="9" totalsRowDxfId="8">
      <calculatedColumnFormula>Table2[[#This Row],[CLOSINGS]]/$B$9</calculatedColumnFormula>
      <totalsRowFormula>SUM(E5:E8)</totalsRowFormula>
    </tableColumn>
    <tableColumn id="6" name="% OF $$$ VOLUME" totalsRowFunction="custom" dataDxfId="7" totalsRowDxfId="6">
      <calculatedColumnFormula>Table2[[#This Row],[DOLLARVOL]]/$C$9</calculatedColumnFormula>
      <totalsRowFormula>SUM(F5:F8)</totalsRow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5" name="Table5" displayName="Table5" ref="A1:J83" totalsRowShown="0" headerRowDxfId="5">
  <autoFilter ref="A1:J83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A1:H20" totalsRowShown="0" headerRowDxfId="4">
  <autoFilter ref="A1:H20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6" name="Table6" displayName="Table6" ref="A1:E98" totalsRowShown="0" headerRowDxfId="3" headerRowBorderDxfId="2" tableBorderDxfId="1" totalsRowBorderDxfId="0">
  <autoFilter ref="A1:E98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2"/>
  <sheetViews>
    <sheetView tabSelected="1" workbookViewId="0">
      <selection activeCell="G1" sqref="G1"/>
    </sheetView>
  </sheetViews>
  <sheetFormatPr defaultRowHeight="13.2"/>
  <cols>
    <col min="1" max="1" width="30.33203125" customWidth="1"/>
    <col min="2" max="2" width="11.5546875" style="43" customWidth="1"/>
    <col min="3" max="3" width="18" style="38" customWidth="1"/>
    <col min="4" max="4" width="13.109375" style="9" customWidth="1"/>
    <col min="5" max="5" width="18.88671875" style="9" customWidth="1"/>
    <col min="6" max="6" width="12.88671875" customWidth="1"/>
    <col min="7" max="7" width="18.5546875" customWidth="1"/>
  </cols>
  <sheetData>
    <row r="1" spans="1:7" ht="15.6">
      <c r="A1" s="1" t="s">
        <v>47</v>
      </c>
    </row>
    <row r="2" spans="1:7">
      <c r="A2" s="2" t="s">
        <v>57</v>
      </c>
    </row>
    <row r="3" spans="1:7">
      <c r="A3" s="2"/>
    </row>
    <row r="4" spans="1:7" ht="13.8" thickBot="1">
      <c r="A4" s="2"/>
    </row>
    <row r="5" spans="1:7" ht="16.2" thickBot="1">
      <c r="A5" s="152" t="s">
        <v>4</v>
      </c>
      <c r="B5" s="153"/>
      <c r="C5" s="153"/>
      <c r="D5" s="153"/>
      <c r="E5" s="153"/>
      <c r="F5" s="153"/>
      <c r="G5" s="154"/>
    </row>
    <row r="6" spans="1:7" ht="26.4">
      <c r="A6" s="6" t="s">
        <v>7</v>
      </c>
      <c r="B6" s="45" t="s">
        <v>8</v>
      </c>
      <c r="C6" s="26" t="s">
        <v>9</v>
      </c>
      <c r="D6" s="8" t="s">
        <v>8</v>
      </c>
      <c r="E6" s="8" t="s">
        <v>9</v>
      </c>
      <c r="F6" s="114" t="s">
        <v>50</v>
      </c>
      <c r="G6" s="114" t="s">
        <v>51</v>
      </c>
    </row>
    <row r="7" spans="1:7">
      <c r="A7" s="131" t="s">
        <v>65</v>
      </c>
      <c r="B7" s="132">
        <v>20</v>
      </c>
      <c r="C7" s="133">
        <v>10350702</v>
      </c>
      <c r="D7" s="134">
        <f t="shared" ref="D7:D15" si="0">B7/$B$16</f>
        <v>0.24096385542168675</v>
      </c>
      <c r="E7" s="134">
        <f t="shared" ref="E7:E15" si="1">C7/$C$16</f>
        <v>0.23942057211853174</v>
      </c>
      <c r="F7" s="135">
        <v>1</v>
      </c>
      <c r="G7" s="135">
        <f t="shared" ref="G7:G15" si="2">RANK(C7,$C$7:$C$15)</f>
        <v>1</v>
      </c>
    </row>
    <row r="8" spans="1:7">
      <c r="A8" s="67" t="s">
        <v>63</v>
      </c>
      <c r="B8" s="68">
        <v>19</v>
      </c>
      <c r="C8" s="69">
        <v>9802250</v>
      </c>
      <c r="D8" s="23">
        <f t="shared" si="0"/>
        <v>0.2289156626506024</v>
      </c>
      <c r="E8" s="23">
        <f t="shared" si="1"/>
        <v>0.22673440922643487</v>
      </c>
      <c r="F8" s="71">
        <v>2</v>
      </c>
      <c r="G8" s="100">
        <f t="shared" si="2"/>
        <v>2</v>
      </c>
    </row>
    <row r="9" spans="1:7">
      <c r="A9" s="67" t="s">
        <v>68</v>
      </c>
      <c r="B9" s="68">
        <v>15</v>
      </c>
      <c r="C9" s="69">
        <v>8628550</v>
      </c>
      <c r="D9" s="23">
        <f t="shared" ref="D9" si="3">B9/$B$16</f>
        <v>0.18072289156626506</v>
      </c>
      <c r="E9" s="23">
        <f t="shared" ref="E9" si="4">C9/$C$16</f>
        <v>0.19958572641289035</v>
      </c>
      <c r="F9" s="71">
        <v>3</v>
      </c>
      <c r="G9" s="100">
        <f t="shared" si="2"/>
        <v>3</v>
      </c>
    </row>
    <row r="10" spans="1:7">
      <c r="A10" s="67" t="s">
        <v>58</v>
      </c>
      <c r="B10" s="68">
        <v>11</v>
      </c>
      <c r="C10" s="69">
        <v>5505299</v>
      </c>
      <c r="D10" s="23">
        <f t="shared" si="0"/>
        <v>0.13253012048192772</v>
      </c>
      <c r="E10" s="23">
        <f t="shared" si="1"/>
        <v>0.12734226492691808</v>
      </c>
      <c r="F10" s="71">
        <v>4</v>
      </c>
      <c r="G10" s="100">
        <f t="shared" si="2"/>
        <v>4</v>
      </c>
    </row>
    <row r="11" spans="1:7">
      <c r="A11" s="67" t="s">
        <v>87</v>
      </c>
      <c r="B11" s="68">
        <v>9</v>
      </c>
      <c r="C11" s="69">
        <v>4792999</v>
      </c>
      <c r="D11" s="23">
        <f t="shared" si="0"/>
        <v>0.10843373493975904</v>
      </c>
      <c r="E11" s="23">
        <f t="shared" si="1"/>
        <v>0.11086615794209422</v>
      </c>
      <c r="F11" s="71">
        <v>5</v>
      </c>
      <c r="G11" s="100">
        <f t="shared" si="2"/>
        <v>5</v>
      </c>
    </row>
    <row r="12" spans="1:7">
      <c r="A12" s="81" t="s">
        <v>97</v>
      </c>
      <c r="B12" s="77">
        <v>4</v>
      </c>
      <c r="C12" s="113">
        <v>2214000</v>
      </c>
      <c r="D12" s="23">
        <f t="shared" si="0"/>
        <v>4.8192771084337352E-2</v>
      </c>
      <c r="E12" s="23">
        <f t="shared" si="1"/>
        <v>5.1211709763301978E-2</v>
      </c>
      <c r="F12" s="71">
        <v>6</v>
      </c>
      <c r="G12" s="100">
        <f t="shared" si="2"/>
        <v>6</v>
      </c>
    </row>
    <row r="13" spans="1:7">
      <c r="A13" s="81" t="s">
        <v>80</v>
      </c>
      <c r="B13" s="77">
        <v>2</v>
      </c>
      <c r="C13" s="113">
        <v>815000</v>
      </c>
      <c r="D13" s="23">
        <f t="shared" si="0"/>
        <v>2.4096385542168676E-2</v>
      </c>
      <c r="E13" s="23">
        <f t="shared" si="1"/>
        <v>1.8851645644575931E-2</v>
      </c>
      <c r="F13" s="71">
        <v>7</v>
      </c>
      <c r="G13" s="100">
        <f t="shared" si="2"/>
        <v>7</v>
      </c>
    </row>
    <row r="14" spans="1:7">
      <c r="A14" s="67" t="s">
        <v>101</v>
      </c>
      <c r="B14" s="68">
        <v>2</v>
      </c>
      <c r="C14" s="69">
        <v>748500</v>
      </c>
      <c r="D14" s="23">
        <f t="shared" si="0"/>
        <v>2.4096385542168676E-2</v>
      </c>
      <c r="E14" s="23">
        <f t="shared" si="1"/>
        <v>1.7313443883392742E-2</v>
      </c>
      <c r="F14" s="71">
        <v>7</v>
      </c>
      <c r="G14" s="100">
        <f t="shared" si="2"/>
        <v>8</v>
      </c>
    </row>
    <row r="15" spans="1:7">
      <c r="A15" s="81" t="s">
        <v>107</v>
      </c>
      <c r="B15" s="77">
        <v>1</v>
      </c>
      <c r="C15" s="113">
        <v>375000</v>
      </c>
      <c r="D15" s="23">
        <f t="shared" si="0"/>
        <v>1.2048192771084338E-2</v>
      </c>
      <c r="E15" s="23">
        <f t="shared" si="1"/>
        <v>8.6740700818600906E-3</v>
      </c>
      <c r="F15" s="71">
        <v>8</v>
      </c>
      <c r="G15" s="100">
        <f t="shared" si="2"/>
        <v>9</v>
      </c>
    </row>
    <row r="16" spans="1:7">
      <c r="A16" s="78" t="s">
        <v>23</v>
      </c>
      <c r="B16" s="79">
        <f>SUM(B7:B15)</f>
        <v>83</v>
      </c>
      <c r="C16" s="80">
        <f>SUM(C7:C15)</f>
        <v>43232300</v>
      </c>
      <c r="D16" s="30">
        <f>SUM(D7:D15)</f>
        <v>1</v>
      </c>
      <c r="E16" s="30">
        <f>SUM(E7:E15)</f>
        <v>1</v>
      </c>
      <c r="F16" s="31"/>
      <c r="G16" s="31"/>
    </row>
    <row r="17" spans="1:7" ht="13.8" thickBot="1">
      <c r="A17" s="74"/>
      <c r="B17" s="75"/>
      <c r="C17" s="76"/>
    </row>
    <row r="18" spans="1:7" ht="16.2" thickBot="1">
      <c r="A18" s="155" t="s">
        <v>10</v>
      </c>
      <c r="B18" s="156"/>
      <c r="C18" s="156"/>
      <c r="D18" s="156"/>
      <c r="E18" s="156"/>
      <c r="F18" s="156"/>
      <c r="G18" s="157"/>
    </row>
    <row r="19" spans="1:7">
      <c r="A19" s="3"/>
      <c r="B19" s="44"/>
      <c r="C19" s="39"/>
      <c r="D19" s="4" t="s">
        <v>5</v>
      </c>
      <c r="E19" s="4" t="s">
        <v>5</v>
      </c>
      <c r="F19" s="5" t="s">
        <v>6</v>
      </c>
      <c r="G19" s="5" t="s">
        <v>6</v>
      </c>
    </row>
    <row r="20" spans="1:7">
      <c r="A20" s="6" t="s">
        <v>11</v>
      </c>
      <c r="B20" s="45" t="s">
        <v>8</v>
      </c>
      <c r="C20" s="26" t="s">
        <v>9</v>
      </c>
      <c r="D20" s="8" t="s">
        <v>8</v>
      </c>
      <c r="E20" s="8" t="s">
        <v>9</v>
      </c>
      <c r="F20" s="7" t="s">
        <v>8</v>
      </c>
      <c r="G20" s="7" t="s">
        <v>9</v>
      </c>
    </row>
    <row r="21" spans="1:7">
      <c r="A21" s="131" t="s">
        <v>65</v>
      </c>
      <c r="B21" s="132">
        <v>6</v>
      </c>
      <c r="C21" s="69">
        <v>1517575</v>
      </c>
      <c r="D21" s="136">
        <f>B21/$B$25</f>
        <v>0.42857142857142855</v>
      </c>
      <c r="E21" s="23">
        <f>C21/$C$25</f>
        <v>0.12489595261644706</v>
      </c>
      <c r="F21" s="137">
        <v>1</v>
      </c>
      <c r="G21" s="71">
        <f>RANK(C21,$C$21:$C$24)</f>
        <v>2</v>
      </c>
    </row>
    <row r="22" spans="1:7">
      <c r="A22" s="67" t="s">
        <v>58</v>
      </c>
      <c r="B22" s="68">
        <v>4</v>
      </c>
      <c r="C22" s="69">
        <v>1260839</v>
      </c>
      <c r="D22" s="23">
        <f>B22/$B$25</f>
        <v>0.2857142857142857</v>
      </c>
      <c r="E22" s="23">
        <f>C22/$C$25</f>
        <v>0.10376665930907435</v>
      </c>
      <c r="F22" s="71">
        <v>2</v>
      </c>
      <c r="G22" s="71">
        <f>RANK(C22,$C$21:$C$24)</f>
        <v>3</v>
      </c>
    </row>
    <row r="23" spans="1:7">
      <c r="A23" s="131" t="s">
        <v>87</v>
      </c>
      <c r="B23" s="68">
        <v>2</v>
      </c>
      <c r="C23" s="133">
        <v>9000000</v>
      </c>
      <c r="D23" s="23">
        <f>B23/$B$25</f>
        <v>0.14285714285714285</v>
      </c>
      <c r="E23" s="136">
        <f>C23/$C$25</f>
        <v>0.74069721334894389</v>
      </c>
      <c r="F23" s="71">
        <v>3</v>
      </c>
      <c r="G23" s="137">
        <f>RANK(C23,$C$21:$C$24)</f>
        <v>1</v>
      </c>
    </row>
    <row r="24" spans="1:7">
      <c r="A24" s="67" t="s">
        <v>63</v>
      </c>
      <c r="B24" s="68">
        <v>2</v>
      </c>
      <c r="C24" s="69">
        <v>372300</v>
      </c>
      <c r="D24" s="23">
        <f>B24/$B$25</f>
        <v>0.14285714285714285</v>
      </c>
      <c r="E24" s="23">
        <f>C24/$C$25</f>
        <v>3.0640174725534649E-2</v>
      </c>
      <c r="F24" s="71">
        <v>3</v>
      </c>
      <c r="G24" s="71">
        <f>RANK(C24,$C$21:$C$24)</f>
        <v>4</v>
      </c>
    </row>
    <row r="25" spans="1:7">
      <c r="A25" s="32" t="s">
        <v>23</v>
      </c>
      <c r="B25" s="46">
        <f>SUM(B21:B24)</f>
        <v>14</v>
      </c>
      <c r="C25" s="33">
        <f>SUM(C21:C24)</f>
        <v>12150714</v>
      </c>
      <c r="D25" s="30">
        <f>SUM(D21:D24)</f>
        <v>0.99999999999999978</v>
      </c>
      <c r="E25" s="30">
        <f>SUM(E21:E24)</f>
        <v>0.99999999999999989</v>
      </c>
      <c r="F25" s="31"/>
      <c r="G25" s="31"/>
    </row>
    <row r="26" spans="1:7" ht="13.8" thickBot="1"/>
    <row r="27" spans="1:7" ht="16.2" thickBot="1">
      <c r="A27" s="152" t="s">
        <v>12</v>
      </c>
      <c r="B27" s="153"/>
      <c r="C27" s="153"/>
      <c r="D27" s="153"/>
      <c r="E27" s="153"/>
      <c r="F27" s="153"/>
      <c r="G27" s="154"/>
    </row>
    <row r="28" spans="1:7">
      <c r="A28" s="3"/>
      <c r="B28" s="44"/>
      <c r="C28" s="39"/>
      <c r="D28" s="4" t="s">
        <v>5</v>
      </c>
      <c r="E28" s="4" t="s">
        <v>5</v>
      </c>
      <c r="F28" s="5" t="s">
        <v>6</v>
      </c>
      <c r="G28" s="5" t="s">
        <v>6</v>
      </c>
    </row>
    <row r="29" spans="1:7">
      <c r="A29" s="6" t="s">
        <v>11</v>
      </c>
      <c r="B29" s="45" t="s">
        <v>8</v>
      </c>
      <c r="C29" s="26" t="s">
        <v>9</v>
      </c>
      <c r="D29" s="8" t="s">
        <v>8</v>
      </c>
      <c r="E29" s="8" t="s">
        <v>9</v>
      </c>
      <c r="F29" s="7" t="s">
        <v>8</v>
      </c>
      <c r="G29" s="7" t="s">
        <v>9</v>
      </c>
    </row>
    <row r="30" spans="1:7">
      <c r="A30" s="131" t="s">
        <v>65</v>
      </c>
      <c r="B30" s="132">
        <v>26</v>
      </c>
      <c r="C30" s="69">
        <v>11868277</v>
      </c>
      <c r="D30" s="136">
        <f t="shared" ref="D30:D37" si="5">B30/$B$39</f>
        <v>0.26804123711340205</v>
      </c>
      <c r="E30" s="23">
        <f t="shared" ref="E30:E37" si="6">C30/$C$39</f>
        <v>0.21146917685958283</v>
      </c>
      <c r="F30" s="137">
        <v>1</v>
      </c>
      <c r="G30" s="71">
        <f t="shared" ref="G30:G38" si="7">RANK(C30,$C$30:$C$38)</f>
        <v>2</v>
      </c>
    </row>
    <row r="31" spans="1:7">
      <c r="A31" s="67" t="s">
        <v>63</v>
      </c>
      <c r="B31" s="68">
        <v>21</v>
      </c>
      <c r="C31" s="69">
        <v>10174550</v>
      </c>
      <c r="D31" s="23">
        <f t="shared" si="5"/>
        <v>0.21649484536082475</v>
      </c>
      <c r="E31" s="23">
        <f t="shared" si="6"/>
        <v>0.18129031816637481</v>
      </c>
      <c r="F31" s="71">
        <v>2</v>
      </c>
      <c r="G31" s="71">
        <f t="shared" si="7"/>
        <v>3</v>
      </c>
    </row>
    <row r="32" spans="1:7">
      <c r="A32" s="67" t="s">
        <v>68</v>
      </c>
      <c r="B32" s="68">
        <v>15</v>
      </c>
      <c r="C32" s="69">
        <v>9368500</v>
      </c>
      <c r="D32" s="23">
        <f t="shared" si="5"/>
        <v>0.15463917525773196</v>
      </c>
      <c r="E32" s="23">
        <f t="shared" si="6"/>
        <v>0.16692810450994713</v>
      </c>
      <c r="F32" s="71">
        <v>3</v>
      </c>
      <c r="G32" s="71">
        <f t="shared" si="7"/>
        <v>4</v>
      </c>
    </row>
    <row r="33" spans="1:7">
      <c r="A33" s="67" t="s">
        <v>58</v>
      </c>
      <c r="B33" s="68">
        <v>15</v>
      </c>
      <c r="C33" s="69">
        <v>6766138</v>
      </c>
      <c r="D33" s="23">
        <f t="shared" ref="D33" si="8">B33/$B$39</f>
        <v>0.15463917525773196</v>
      </c>
      <c r="E33" s="23">
        <f t="shared" ref="E33" si="9">C33/$C$39</f>
        <v>0.12055917075227887</v>
      </c>
      <c r="F33" s="71">
        <v>3</v>
      </c>
      <c r="G33" s="71">
        <f t="shared" si="7"/>
        <v>5</v>
      </c>
    </row>
    <row r="34" spans="1:7">
      <c r="A34" s="131" t="s">
        <v>87</v>
      </c>
      <c r="B34" s="68">
        <v>11</v>
      </c>
      <c r="C34" s="133">
        <v>13792999</v>
      </c>
      <c r="D34" s="23">
        <f t="shared" si="5"/>
        <v>0.1134020618556701</v>
      </c>
      <c r="E34" s="136">
        <f t="shared" si="6"/>
        <v>0.24576390869163645</v>
      </c>
      <c r="F34" s="71">
        <v>4</v>
      </c>
      <c r="G34" s="137">
        <f t="shared" si="7"/>
        <v>1</v>
      </c>
    </row>
    <row r="35" spans="1:7">
      <c r="A35" s="67" t="s">
        <v>97</v>
      </c>
      <c r="B35" s="68">
        <v>4</v>
      </c>
      <c r="C35" s="69">
        <v>2214000</v>
      </c>
      <c r="D35" s="23">
        <f t="shared" si="5"/>
        <v>4.1237113402061855E-2</v>
      </c>
      <c r="E35" s="23">
        <f t="shared" si="6"/>
        <v>3.9449092531891224E-2</v>
      </c>
      <c r="F35" s="71">
        <v>5</v>
      </c>
      <c r="G35" s="71">
        <f t="shared" si="7"/>
        <v>6</v>
      </c>
    </row>
    <row r="36" spans="1:7">
      <c r="A36" s="67" t="s">
        <v>80</v>
      </c>
      <c r="B36" s="68">
        <v>2</v>
      </c>
      <c r="C36" s="69">
        <v>815000</v>
      </c>
      <c r="D36" s="23">
        <f t="shared" si="5"/>
        <v>2.0618556701030927E-2</v>
      </c>
      <c r="E36" s="23">
        <f t="shared" si="6"/>
        <v>1.4521684920276128E-2</v>
      </c>
      <c r="F36" s="71">
        <v>6</v>
      </c>
      <c r="G36" s="71">
        <f t="shared" si="7"/>
        <v>7</v>
      </c>
    </row>
    <row r="37" spans="1:7">
      <c r="A37" s="67" t="s">
        <v>101</v>
      </c>
      <c r="B37" s="68">
        <v>2</v>
      </c>
      <c r="C37" s="69">
        <v>748500</v>
      </c>
      <c r="D37" s="23">
        <f t="shared" si="5"/>
        <v>2.0618556701030927E-2</v>
      </c>
      <c r="E37" s="23">
        <f t="shared" si="6"/>
        <v>1.3336786702854824E-2</v>
      </c>
      <c r="F37" s="71">
        <v>6</v>
      </c>
      <c r="G37" s="71">
        <f t="shared" si="7"/>
        <v>8</v>
      </c>
    </row>
    <row r="38" spans="1:7">
      <c r="A38" s="67" t="s">
        <v>107</v>
      </c>
      <c r="B38" s="68">
        <v>1</v>
      </c>
      <c r="C38" s="69">
        <v>375000</v>
      </c>
      <c r="D38" s="23">
        <f>B38/$B$39</f>
        <v>1.0309278350515464E-2</v>
      </c>
      <c r="E38" s="23">
        <f>C38/$C$39</f>
        <v>6.6817568651577272E-3</v>
      </c>
      <c r="F38" s="71">
        <v>7</v>
      </c>
      <c r="G38" s="71">
        <f t="shared" si="7"/>
        <v>9</v>
      </c>
    </row>
    <row r="39" spans="1:7">
      <c r="A39" s="32" t="s">
        <v>23</v>
      </c>
      <c r="B39" s="47">
        <v>97</v>
      </c>
      <c r="C39" s="37">
        <f>SUM(C30:C38)</f>
        <v>56122964</v>
      </c>
      <c r="D39" s="30">
        <f>SUM(D30:D38)</f>
        <v>1</v>
      </c>
      <c r="E39" s="30">
        <f>SUM(E30:E38)</f>
        <v>1</v>
      </c>
      <c r="F39" s="31"/>
      <c r="G39" s="31"/>
    </row>
    <row r="41" spans="1:7">
      <c r="A41" s="158" t="s">
        <v>24</v>
      </c>
      <c r="B41" s="158"/>
      <c r="C41" s="158"/>
      <c r="D41" s="99" t="s">
        <v>43</v>
      </c>
    </row>
    <row r="42" spans="1:7">
      <c r="A42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8:G18"/>
    <mergeCell ref="A27:G27"/>
    <mergeCell ref="A41:C41"/>
  </mergeCells>
  <phoneticPr fontId="2" type="noConversion"/>
  <hyperlinks>
    <hyperlink ref="A42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3"/>
  <sheetViews>
    <sheetView workbookViewId="0">
      <selection activeCell="G1" sqref="G1"/>
    </sheetView>
  </sheetViews>
  <sheetFormatPr defaultRowHeight="13.2"/>
  <cols>
    <col min="1" max="1" width="30.33203125" customWidth="1"/>
    <col min="2" max="2" width="12.109375" style="63" customWidth="1"/>
    <col min="3" max="3" width="16.109375" style="88" customWidth="1"/>
    <col min="4" max="4" width="12" style="9" customWidth="1"/>
    <col min="5" max="5" width="16.44140625" style="9" customWidth="1"/>
    <col min="6" max="6" width="13.88671875" customWidth="1"/>
    <col min="7" max="7" width="17.33203125" customWidth="1"/>
    <col min="9" max="9" width="53.5546875" customWidth="1"/>
  </cols>
  <sheetData>
    <row r="1" spans="1:7" ht="15.6">
      <c r="A1" s="1" t="s">
        <v>48</v>
      </c>
    </row>
    <row r="2" spans="1:7">
      <c r="A2" s="2" t="str">
        <f>'OVERALL STATS'!A2</f>
        <v>Reporting Period: NOVEMBER, 2024</v>
      </c>
    </row>
    <row r="3" spans="1:7" ht="13.8" thickBot="1"/>
    <row r="4" spans="1:7" ht="16.2" thickBot="1">
      <c r="A4" s="152" t="s">
        <v>13</v>
      </c>
      <c r="B4" s="153"/>
      <c r="C4" s="153"/>
      <c r="D4" s="153"/>
      <c r="E4" s="153"/>
      <c r="F4" s="153"/>
      <c r="G4" s="154"/>
    </row>
    <row r="5" spans="1:7">
      <c r="A5" s="3"/>
      <c r="B5" s="97"/>
      <c r="C5" s="8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0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8" t="s">
        <v>63</v>
      </c>
      <c r="B7" s="139">
        <v>19</v>
      </c>
      <c r="C7" s="140">
        <v>9802250</v>
      </c>
      <c r="D7" s="141">
        <f>B7/$B$15</f>
        <v>0.30645161290322581</v>
      </c>
      <c r="E7" s="136">
        <f>C7/$C$15</f>
        <v>0.31759957352927881</v>
      </c>
      <c r="F7" s="137">
        <v>1</v>
      </c>
      <c r="G7" s="137">
        <f t="shared" ref="G7:G14" si="0">RANK(C7,$C$7:$C$14)</f>
        <v>1</v>
      </c>
    </row>
    <row r="8" spans="1:7">
      <c r="A8" s="35" t="s">
        <v>65</v>
      </c>
      <c r="B8" s="36">
        <v>18</v>
      </c>
      <c r="C8" s="91">
        <v>9186900</v>
      </c>
      <c r="D8" s="27">
        <f>B8/$B$15</f>
        <v>0.29032258064516131</v>
      </c>
      <c r="E8" s="23">
        <f>C8/$C$15</f>
        <v>0.29766181458911289</v>
      </c>
      <c r="F8" s="71">
        <v>2</v>
      </c>
      <c r="G8" s="71">
        <f t="shared" si="0"/>
        <v>2</v>
      </c>
    </row>
    <row r="9" spans="1:7">
      <c r="A9" s="35" t="s">
        <v>87</v>
      </c>
      <c r="B9" s="36">
        <v>9</v>
      </c>
      <c r="C9" s="91">
        <v>4792999</v>
      </c>
      <c r="D9" s="27">
        <f t="shared" ref="D9" si="1">B9/$B$15</f>
        <v>0.14516129032258066</v>
      </c>
      <c r="E9" s="23">
        <f t="shared" ref="E9" si="2">C9/$C$15</f>
        <v>0.1552964307507215</v>
      </c>
      <c r="F9" s="71">
        <v>3</v>
      </c>
      <c r="G9" s="71">
        <f t="shared" si="0"/>
        <v>3</v>
      </c>
    </row>
    <row r="10" spans="1:7">
      <c r="A10" s="35" t="s">
        <v>58</v>
      </c>
      <c r="B10" s="36">
        <v>7</v>
      </c>
      <c r="C10" s="91">
        <v>2928900</v>
      </c>
      <c r="D10" s="27">
        <f>B10/$B$15</f>
        <v>0.11290322580645161</v>
      </c>
      <c r="E10" s="23">
        <f>C10/$C$15</f>
        <v>9.4898354042174476E-2</v>
      </c>
      <c r="F10" s="71">
        <v>4</v>
      </c>
      <c r="G10" s="71">
        <f t="shared" si="0"/>
        <v>4</v>
      </c>
    </row>
    <row r="11" spans="1:7">
      <c r="A11" s="35" t="s">
        <v>97</v>
      </c>
      <c r="B11" s="36">
        <v>4</v>
      </c>
      <c r="C11" s="91">
        <v>2214000</v>
      </c>
      <c r="D11" s="27">
        <f>B11/$B$15</f>
        <v>6.4516129032258063E-2</v>
      </c>
      <c r="E11" s="23">
        <f>C11/$C$15</f>
        <v>7.1735107326769187E-2</v>
      </c>
      <c r="F11" s="71">
        <v>5</v>
      </c>
      <c r="G11" s="71">
        <f t="shared" si="0"/>
        <v>5</v>
      </c>
    </row>
    <row r="12" spans="1:7">
      <c r="A12" s="35" t="s">
        <v>80</v>
      </c>
      <c r="B12" s="36">
        <v>2</v>
      </c>
      <c r="C12" s="91">
        <v>815000</v>
      </c>
      <c r="D12" s="27">
        <f>B12/$B$15</f>
        <v>3.2258064516129031E-2</v>
      </c>
      <c r="E12" s="23">
        <f>C12/$C$15</f>
        <v>2.6406554865093447E-2</v>
      </c>
      <c r="F12" s="71">
        <v>6</v>
      </c>
      <c r="G12" s="71">
        <f t="shared" si="0"/>
        <v>6</v>
      </c>
    </row>
    <row r="13" spans="1:7">
      <c r="A13" s="35" t="s">
        <v>101</v>
      </c>
      <c r="B13" s="36">
        <v>2</v>
      </c>
      <c r="C13" s="91">
        <v>748500</v>
      </c>
      <c r="D13" s="27">
        <f>B13/$B$15</f>
        <v>3.2258064516129031E-2</v>
      </c>
      <c r="E13" s="23">
        <f>C13/$C$15</f>
        <v>2.4251909590825085E-2</v>
      </c>
      <c r="F13" s="71">
        <v>6</v>
      </c>
      <c r="G13" s="71">
        <f t="shared" si="0"/>
        <v>7</v>
      </c>
    </row>
    <row r="14" spans="1:7">
      <c r="A14" s="35" t="s">
        <v>107</v>
      </c>
      <c r="B14" s="36">
        <v>1</v>
      </c>
      <c r="C14" s="91">
        <v>375000</v>
      </c>
      <c r="D14" s="27">
        <f>B14/$B$15</f>
        <v>1.6129032258064516E-2</v>
      </c>
      <c r="E14" s="23">
        <f>C14/$C$15</f>
        <v>1.2150255306024592E-2</v>
      </c>
      <c r="F14" s="71">
        <v>7</v>
      </c>
      <c r="G14" s="71">
        <f t="shared" si="0"/>
        <v>8</v>
      </c>
    </row>
    <row r="15" spans="1:7">
      <c r="A15" s="28" t="s">
        <v>23</v>
      </c>
      <c r="B15" s="29">
        <f>SUM(B7:B14)</f>
        <v>62</v>
      </c>
      <c r="C15" s="92">
        <f>SUM(C7:C14)</f>
        <v>30863549</v>
      </c>
      <c r="D15" s="30">
        <f>SUM(D7:D14)</f>
        <v>1</v>
      </c>
      <c r="E15" s="30">
        <f>SUM(E7:E14)</f>
        <v>1</v>
      </c>
      <c r="F15" s="31"/>
      <c r="G15" s="31"/>
    </row>
    <row r="16" spans="1:7" ht="13.8" thickBot="1"/>
    <row r="17" spans="1:7" ht="16.2" thickBot="1">
      <c r="A17" s="152" t="s">
        <v>14</v>
      </c>
      <c r="B17" s="153"/>
      <c r="C17" s="153"/>
      <c r="D17" s="153"/>
      <c r="E17" s="153"/>
      <c r="F17" s="153"/>
      <c r="G17" s="154"/>
    </row>
    <row r="18" spans="1:7">
      <c r="A18" s="3"/>
      <c r="B18" s="97"/>
      <c r="C18" s="89"/>
      <c r="D18" s="10" t="s">
        <v>5</v>
      </c>
      <c r="E18" s="10" t="s">
        <v>5</v>
      </c>
      <c r="F18" s="11" t="s">
        <v>6</v>
      </c>
      <c r="G18" s="15" t="s">
        <v>6</v>
      </c>
    </row>
    <row r="19" spans="1:7">
      <c r="A19" s="12" t="s">
        <v>7</v>
      </c>
      <c r="B19" s="12" t="s">
        <v>8</v>
      </c>
      <c r="C19" s="90" t="s">
        <v>9</v>
      </c>
      <c r="D19" s="13" t="s">
        <v>8</v>
      </c>
      <c r="E19" s="13" t="s">
        <v>9</v>
      </c>
      <c r="F19" s="14" t="s">
        <v>8</v>
      </c>
      <c r="G19" s="16" t="s">
        <v>9</v>
      </c>
    </row>
    <row r="20" spans="1:7">
      <c r="A20" s="142" t="s">
        <v>68</v>
      </c>
      <c r="B20" s="139">
        <v>15</v>
      </c>
      <c r="C20" s="140">
        <v>8628550</v>
      </c>
      <c r="D20" s="141">
        <f>B20/$B$23</f>
        <v>0.7142857142857143</v>
      </c>
      <c r="E20" s="136">
        <f>C20/$C$23</f>
        <v>0.69760883697957865</v>
      </c>
      <c r="F20" s="137">
        <v>1</v>
      </c>
      <c r="G20" s="137">
        <f>RANK(C20,$C$20:$C$22)</f>
        <v>1</v>
      </c>
    </row>
    <row r="21" spans="1:7">
      <c r="A21" s="48" t="s">
        <v>58</v>
      </c>
      <c r="B21" s="49">
        <v>4</v>
      </c>
      <c r="C21" s="93">
        <v>2576399</v>
      </c>
      <c r="D21" s="27">
        <f>B21/$B$23</f>
        <v>0.19047619047619047</v>
      </c>
      <c r="E21" s="23">
        <f>C21/$C$23</f>
        <v>0.20829904329062812</v>
      </c>
      <c r="F21" s="71">
        <v>2</v>
      </c>
      <c r="G21" s="71">
        <f>RANK(C21,$C$20:$C$22)</f>
        <v>2</v>
      </c>
    </row>
    <row r="22" spans="1:7">
      <c r="A22" s="48" t="s">
        <v>65</v>
      </c>
      <c r="B22" s="49">
        <v>2</v>
      </c>
      <c r="C22" s="93">
        <v>1163802</v>
      </c>
      <c r="D22" s="27">
        <f>B22/$B$23</f>
        <v>9.5238095238095233E-2</v>
      </c>
      <c r="E22" s="23">
        <f>C22/$C$23</f>
        <v>9.4092119729793255E-2</v>
      </c>
      <c r="F22" s="71">
        <v>3</v>
      </c>
      <c r="G22" s="71">
        <f>RANK(C22,$C$20:$C$22)</f>
        <v>3</v>
      </c>
    </row>
    <row r="23" spans="1:7">
      <c r="A23" s="28" t="s">
        <v>23</v>
      </c>
      <c r="B23" s="29">
        <f>SUM(B20:B22)</f>
        <v>21</v>
      </c>
      <c r="C23" s="92">
        <f>SUM(C20:C22)</f>
        <v>12368751</v>
      </c>
      <c r="D23" s="30">
        <f>SUM(D20:D22)</f>
        <v>1</v>
      </c>
      <c r="E23" s="30">
        <f>SUM(E20:E22)</f>
        <v>1</v>
      </c>
      <c r="F23" s="31"/>
      <c r="G23" s="31"/>
    </row>
    <row r="24" spans="1:7" ht="13.8" thickBot="1"/>
    <row r="25" spans="1:7" ht="16.2" thickBot="1">
      <c r="A25" s="152" t="s">
        <v>15</v>
      </c>
      <c r="B25" s="153"/>
      <c r="C25" s="153"/>
      <c r="D25" s="153"/>
      <c r="E25" s="153"/>
      <c r="F25" s="153"/>
      <c r="G25" s="154"/>
    </row>
    <row r="26" spans="1:7">
      <c r="A26" s="3"/>
      <c r="B26" s="97"/>
      <c r="C26" s="89"/>
      <c r="D26" s="10" t="s">
        <v>5</v>
      </c>
      <c r="E26" s="10" t="s">
        <v>5</v>
      </c>
      <c r="F26" s="11" t="s">
        <v>6</v>
      </c>
      <c r="G26" s="15" t="s">
        <v>6</v>
      </c>
    </row>
    <row r="27" spans="1:7">
      <c r="A27" s="12" t="s">
        <v>7</v>
      </c>
      <c r="B27" s="12" t="s">
        <v>8</v>
      </c>
      <c r="C27" s="90" t="s">
        <v>9</v>
      </c>
      <c r="D27" s="17" t="s">
        <v>8</v>
      </c>
      <c r="E27" s="13" t="s">
        <v>9</v>
      </c>
      <c r="F27" s="14" t="s">
        <v>8</v>
      </c>
      <c r="G27" s="16" t="s">
        <v>9</v>
      </c>
    </row>
    <row r="28" spans="1:7">
      <c r="A28" s="138" t="s">
        <v>63</v>
      </c>
      <c r="B28" s="139">
        <v>18</v>
      </c>
      <c r="C28" s="140">
        <v>8552250</v>
      </c>
      <c r="D28" s="141">
        <f t="shared" ref="D28:D33" si="3">B28/$B$35</f>
        <v>0.32142857142857145</v>
      </c>
      <c r="E28" s="136">
        <f t="shared" ref="E28:E33" si="4">C28/$C$35</f>
        <v>0.30925291893207152</v>
      </c>
      <c r="F28" s="137">
        <v>1</v>
      </c>
      <c r="G28" s="137">
        <f t="shared" ref="G28:G34" si="5">RANK(C28,$C$28:$C$34)</f>
        <v>1</v>
      </c>
    </row>
    <row r="29" spans="1:7">
      <c r="A29" s="35" t="s">
        <v>65</v>
      </c>
      <c r="B29" s="36">
        <v>17</v>
      </c>
      <c r="C29" s="91">
        <v>8516900</v>
      </c>
      <c r="D29" s="27">
        <f t="shared" si="3"/>
        <v>0.30357142857142855</v>
      </c>
      <c r="E29" s="23">
        <f t="shared" si="4"/>
        <v>0.3079746482215277</v>
      </c>
      <c r="F29" s="101">
        <v>2</v>
      </c>
      <c r="G29" s="71">
        <f t="shared" si="5"/>
        <v>2</v>
      </c>
    </row>
    <row r="30" spans="1:7">
      <c r="A30" s="35" t="s">
        <v>87</v>
      </c>
      <c r="B30" s="36">
        <v>9</v>
      </c>
      <c r="C30" s="91">
        <v>4792999</v>
      </c>
      <c r="D30" s="27">
        <f t="shared" si="3"/>
        <v>0.16071428571428573</v>
      </c>
      <c r="E30" s="23">
        <f t="shared" si="4"/>
        <v>0.17331683839790699</v>
      </c>
      <c r="F30" s="101">
        <v>3</v>
      </c>
      <c r="G30" s="71">
        <f t="shared" si="5"/>
        <v>3</v>
      </c>
    </row>
    <row r="31" spans="1:7">
      <c r="A31" s="35" t="s">
        <v>97</v>
      </c>
      <c r="B31" s="36">
        <v>4</v>
      </c>
      <c r="C31" s="91">
        <v>2214000</v>
      </c>
      <c r="D31" s="27">
        <f t="shared" si="3"/>
        <v>7.1428571428571425E-2</v>
      </c>
      <c r="E31" s="23">
        <f t="shared" si="4"/>
        <v>8.0059161333638093E-2</v>
      </c>
      <c r="F31" s="71">
        <v>4</v>
      </c>
      <c r="G31" s="71">
        <f t="shared" si="5"/>
        <v>4</v>
      </c>
    </row>
    <row r="32" spans="1:7">
      <c r="A32" s="35" t="s">
        <v>58</v>
      </c>
      <c r="B32" s="36">
        <v>4</v>
      </c>
      <c r="C32" s="91">
        <v>2014900</v>
      </c>
      <c r="D32" s="27">
        <f t="shared" si="3"/>
        <v>7.1428571428571425E-2</v>
      </c>
      <c r="E32" s="23">
        <f t="shared" si="4"/>
        <v>7.2859622480193037E-2</v>
      </c>
      <c r="F32" s="101">
        <v>4</v>
      </c>
      <c r="G32" s="71">
        <f t="shared" si="5"/>
        <v>5</v>
      </c>
    </row>
    <row r="33" spans="1:7">
      <c r="A33" s="35" t="s">
        <v>80</v>
      </c>
      <c r="B33" s="36">
        <v>2</v>
      </c>
      <c r="C33" s="91">
        <v>815000</v>
      </c>
      <c r="D33" s="27">
        <f t="shared" si="3"/>
        <v>3.5714285714285712E-2</v>
      </c>
      <c r="E33" s="23">
        <f t="shared" si="4"/>
        <v>2.9470739153981504E-2</v>
      </c>
      <c r="F33" s="71">
        <v>5</v>
      </c>
      <c r="G33" s="71">
        <f t="shared" si="5"/>
        <v>6</v>
      </c>
    </row>
    <row r="34" spans="1:7">
      <c r="A34" s="35" t="s">
        <v>101</v>
      </c>
      <c r="B34" s="36">
        <v>2</v>
      </c>
      <c r="C34" s="91">
        <v>748500</v>
      </c>
      <c r="D34" s="27">
        <f>B34/$B$35</f>
        <v>3.5714285714285712E-2</v>
      </c>
      <c r="E34" s="23">
        <f>C34/$C$35</f>
        <v>2.7066071480681173E-2</v>
      </c>
      <c r="F34" s="71">
        <v>5</v>
      </c>
      <c r="G34" s="71">
        <f t="shared" si="5"/>
        <v>7</v>
      </c>
    </row>
    <row r="35" spans="1:7">
      <c r="A35" s="28" t="s">
        <v>23</v>
      </c>
      <c r="B35" s="40">
        <f>SUM(B28:B34)</f>
        <v>56</v>
      </c>
      <c r="C35" s="94">
        <f>SUM(C28:C34)</f>
        <v>27654549</v>
      </c>
      <c r="D35" s="30">
        <f>SUM(D28:D34)</f>
        <v>0.99999999999999989</v>
      </c>
      <c r="E35" s="30">
        <f>SUM(E28:E34)</f>
        <v>1</v>
      </c>
      <c r="F35" s="31"/>
      <c r="G35" s="31"/>
    </row>
    <row r="36" spans="1:7" ht="13.8" thickBot="1"/>
    <row r="37" spans="1:7" ht="16.2" thickBot="1">
      <c r="A37" s="152" t="s">
        <v>16</v>
      </c>
      <c r="B37" s="153"/>
      <c r="C37" s="153"/>
      <c r="D37" s="153"/>
      <c r="E37" s="153"/>
      <c r="F37" s="153"/>
      <c r="G37" s="154"/>
    </row>
    <row r="38" spans="1:7">
      <c r="A38" s="18"/>
      <c r="B38" s="98"/>
      <c r="C38" s="95"/>
      <c r="D38" s="10" t="s">
        <v>5</v>
      </c>
      <c r="E38" s="10" t="s">
        <v>5</v>
      </c>
      <c r="F38" s="11" t="s">
        <v>6</v>
      </c>
      <c r="G38" s="15" t="s">
        <v>6</v>
      </c>
    </row>
    <row r="39" spans="1:7">
      <c r="A39" s="12" t="s">
        <v>7</v>
      </c>
      <c r="B39" s="12" t="s">
        <v>8</v>
      </c>
      <c r="C39" s="90" t="s">
        <v>9</v>
      </c>
      <c r="D39" s="13" t="s">
        <v>8</v>
      </c>
      <c r="E39" s="13" t="s">
        <v>9</v>
      </c>
      <c r="F39" s="14" t="s">
        <v>8</v>
      </c>
      <c r="G39" s="16" t="s">
        <v>9</v>
      </c>
    </row>
    <row r="40" spans="1:7">
      <c r="A40" s="143" t="s">
        <v>63</v>
      </c>
      <c r="B40" s="144">
        <v>1</v>
      </c>
      <c r="C40" s="145">
        <v>1250000</v>
      </c>
      <c r="D40" s="136">
        <f>B40/$B$42</f>
        <v>0.5</v>
      </c>
      <c r="E40" s="136">
        <f>C40/$C$42</f>
        <v>0.65104166666666663</v>
      </c>
      <c r="F40" s="137">
        <v>1</v>
      </c>
      <c r="G40" s="137">
        <f>RANK(C40,$C$40:$C$41)</f>
        <v>1</v>
      </c>
    </row>
    <row r="41" spans="1:7">
      <c r="A41" s="143" t="s">
        <v>65</v>
      </c>
      <c r="B41" s="144">
        <v>1</v>
      </c>
      <c r="C41" s="96">
        <v>670000</v>
      </c>
      <c r="D41" s="136">
        <f>B41/$B$42</f>
        <v>0.5</v>
      </c>
      <c r="E41" s="23">
        <f>C41/$C$42</f>
        <v>0.34895833333333331</v>
      </c>
      <c r="F41" s="137">
        <v>1</v>
      </c>
      <c r="G41" s="71">
        <f>RANK(C41,$C$40:$C$41)</f>
        <v>2</v>
      </c>
    </row>
    <row r="42" spans="1:7">
      <c r="A42" s="28" t="s">
        <v>23</v>
      </c>
      <c r="B42" s="40">
        <f>SUM(B40:B41)</f>
        <v>2</v>
      </c>
      <c r="C42" s="94">
        <f>SUM(C40:C41)</f>
        <v>1920000</v>
      </c>
      <c r="D42" s="30">
        <f>SUM(D40:D41)</f>
        <v>1</v>
      </c>
      <c r="E42" s="30">
        <f>SUM(E40:E41)</f>
        <v>1</v>
      </c>
      <c r="F42" s="31"/>
      <c r="G42" s="31"/>
    </row>
    <row r="43" spans="1:7" ht="13.8" thickBot="1"/>
    <row r="44" spans="1:7" ht="16.2" thickBot="1">
      <c r="A44" s="152" t="s">
        <v>17</v>
      </c>
      <c r="B44" s="153"/>
      <c r="C44" s="153"/>
      <c r="D44" s="153"/>
      <c r="E44" s="153"/>
      <c r="F44" s="153"/>
      <c r="G44" s="154"/>
    </row>
    <row r="45" spans="1:7">
      <c r="A45" s="18"/>
      <c r="B45" s="98"/>
      <c r="C45" s="95"/>
      <c r="D45" s="10" t="s">
        <v>5</v>
      </c>
      <c r="E45" s="10" t="s">
        <v>5</v>
      </c>
      <c r="F45" s="11" t="s">
        <v>6</v>
      </c>
      <c r="G45" s="15" t="s">
        <v>6</v>
      </c>
    </row>
    <row r="46" spans="1:7">
      <c r="A46" s="12" t="s">
        <v>7</v>
      </c>
      <c r="B46" s="12" t="s">
        <v>8</v>
      </c>
      <c r="C46" s="90" t="s">
        <v>9</v>
      </c>
      <c r="D46" s="13" t="s">
        <v>8</v>
      </c>
      <c r="E46" s="13" t="s">
        <v>9</v>
      </c>
      <c r="F46" s="14" t="s">
        <v>8</v>
      </c>
      <c r="G46" s="16" t="s">
        <v>9</v>
      </c>
    </row>
    <row r="47" spans="1:7">
      <c r="A47" s="138" t="s">
        <v>58</v>
      </c>
      <c r="B47" s="139">
        <v>3</v>
      </c>
      <c r="C47" s="140">
        <v>914000</v>
      </c>
      <c r="D47" s="141">
        <f>B47/$B$49</f>
        <v>0.75</v>
      </c>
      <c r="E47" s="136">
        <f>C47/$C$49</f>
        <v>0.70907680372381687</v>
      </c>
      <c r="F47" s="137">
        <v>1</v>
      </c>
      <c r="G47" s="137">
        <f>RANK(C47,$C$47:$C$48)</f>
        <v>1</v>
      </c>
    </row>
    <row r="48" spans="1:7">
      <c r="A48" s="35" t="s">
        <v>107</v>
      </c>
      <c r="B48" s="36">
        <v>1</v>
      </c>
      <c r="C48" s="91">
        <v>375000</v>
      </c>
      <c r="D48" s="27">
        <f>B48/$B$49</f>
        <v>0.25</v>
      </c>
      <c r="E48" s="23">
        <f>C48/$C$49</f>
        <v>0.29092319627618307</v>
      </c>
      <c r="F48" s="71">
        <v>2</v>
      </c>
      <c r="G48" s="71">
        <f>RANK(C48,$C$47:$C$48)</f>
        <v>2</v>
      </c>
    </row>
    <row r="49" spans="1:7">
      <c r="A49" s="28" t="s">
        <v>23</v>
      </c>
      <c r="B49" s="29">
        <f>SUM(B47:B48)</f>
        <v>4</v>
      </c>
      <c r="C49" s="92">
        <f>SUM(C47:C48)</f>
        <v>1289000</v>
      </c>
      <c r="D49" s="30">
        <f>SUM(D47:D48)</f>
        <v>1</v>
      </c>
      <c r="E49" s="30">
        <f>SUM(E47:E48)</f>
        <v>1</v>
      </c>
      <c r="F49" s="31"/>
      <c r="G49" s="31"/>
    </row>
    <row r="52" spans="1:7">
      <c r="A52" s="158" t="s">
        <v>24</v>
      </c>
      <c r="B52" s="158"/>
      <c r="C52" s="158"/>
    </row>
    <row r="53" spans="1:7">
      <c r="A53" s="20" t="s">
        <v>25</v>
      </c>
    </row>
  </sheetData>
  <sortState ref="A107:C126">
    <sortCondition descending="1" ref="B107"/>
    <sortCondition descending="1" ref="C107"/>
  </sortState>
  <mergeCells count="6">
    <mergeCell ref="A52:C52"/>
    <mergeCell ref="A4:G4"/>
    <mergeCell ref="A17:G17"/>
    <mergeCell ref="A25:G25"/>
    <mergeCell ref="A37:G37"/>
    <mergeCell ref="A44:G44"/>
  </mergeCells>
  <phoneticPr fontId="2" type="noConversion"/>
  <hyperlinks>
    <hyperlink ref="A53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40"/>
  <sheetViews>
    <sheetView workbookViewId="0">
      <selection activeCell="G1" sqref="G1"/>
    </sheetView>
  </sheetViews>
  <sheetFormatPr defaultRowHeight="13.2"/>
  <cols>
    <col min="1" max="1" width="30.44140625" style="41" customWidth="1"/>
    <col min="2" max="2" width="13.88671875" style="63" customWidth="1"/>
    <col min="3" max="3" width="20.6640625" style="21" customWidth="1"/>
    <col min="4" max="4" width="12" style="22" customWidth="1"/>
    <col min="5" max="5" width="17.33203125" style="22" customWidth="1"/>
    <col min="6" max="6" width="12.5546875" style="63" customWidth="1"/>
    <col min="7" max="7" width="16.33203125" style="63" customWidth="1"/>
  </cols>
  <sheetData>
    <row r="1" spans="1:7" ht="15.6">
      <c r="A1" s="55" t="s">
        <v>49</v>
      </c>
    </row>
    <row r="2" spans="1:7">
      <c r="A2" s="56" t="str">
        <f>'OVERALL STATS'!A2</f>
        <v>Reporting Period: NOVEMBER, 2024</v>
      </c>
    </row>
    <row r="3" spans="1:7" ht="13.8" thickBot="1"/>
    <row r="4" spans="1:7" ht="16.2" thickBot="1">
      <c r="A4" s="152" t="s">
        <v>18</v>
      </c>
      <c r="B4" s="153"/>
      <c r="C4" s="153"/>
      <c r="D4" s="153"/>
      <c r="E4" s="153"/>
      <c r="F4" s="153"/>
      <c r="G4" s="154"/>
    </row>
    <row r="5" spans="1:7">
      <c r="A5" s="57"/>
      <c r="B5" s="65"/>
      <c r="C5" s="3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8" t="s">
        <v>11</v>
      </c>
      <c r="B6" s="19" t="s">
        <v>8</v>
      </c>
      <c r="C6" s="50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46" t="s">
        <v>65</v>
      </c>
      <c r="B7" s="147">
        <v>4</v>
      </c>
      <c r="C7" s="148">
        <v>1220075</v>
      </c>
      <c r="D7" s="141">
        <f>B7/$B$10</f>
        <v>0.44444444444444442</v>
      </c>
      <c r="E7" s="149">
        <f>C7/$C$10</f>
        <v>0.4455732824388452</v>
      </c>
      <c r="F7" s="137">
        <v>1</v>
      </c>
      <c r="G7" s="137">
        <f>RANK(C7,$C$7:$C$9)</f>
        <v>1</v>
      </c>
    </row>
    <row r="8" spans="1:7">
      <c r="A8" s="60" t="s">
        <v>58</v>
      </c>
      <c r="B8" s="53">
        <v>3</v>
      </c>
      <c r="C8" s="54">
        <v>1145839</v>
      </c>
      <c r="D8" s="27">
        <f>B8/$B$10</f>
        <v>0.33333333333333331</v>
      </c>
      <c r="E8" s="66">
        <f>C8/$C$10</f>
        <v>0.4184621800925713</v>
      </c>
      <c r="F8" s="71">
        <v>2</v>
      </c>
      <c r="G8" s="71">
        <f>RANK(C8,$C$7:$C$9)</f>
        <v>2</v>
      </c>
    </row>
    <row r="9" spans="1:7">
      <c r="A9" s="60" t="s">
        <v>63</v>
      </c>
      <c r="B9" s="53">
        <v>2</v>
      </c>
      <c r="C9" s="54">
        <v>372300</v>
      </c>
      <c r="D9" s="27">
        <f t="shared" ref="D9" si="0">B9/$B$10</f>
        <v>0.22222222222222221</v>
      </c>
      <c r="E9" s="66">
        <f t="shared" ref="E9" si="1">C9/$C$10</f>
        <v>0.13596453746858353</v>
      </c>
      <c r="F9" s="71">
        <v>3</v>
      </c>
      <c r="G9" s="71">
        <f>RANK(C9,$C$7:$C$9)</f>
        <v>3</v>
      </c>
    </row>
    <row r="10" spans="1:7">
      <c r="A10" s="59" t="s">
        <v>23</v>
      </c>
      <c r="B10" s="34">
        <f>SUM(B7:B9)</f>
        <v>9</v>
      </c>
      <c r="C10" s="51">
        <f>SUM(C7:C9)</f>
        <v>2738214</v>
      </c>
      <c r="D10" s="30">
        <f>SUM(D7:D9)</f>
        <v>0.99999999999999989</v>
      </c>
      <c r="E10" s="30">
        <f>SUM(E7:E9)</f>
        <v>1</v>
      </c>
      <c r="F10" s="40"/>
      <c r="G10" s="40"/>
    </row>
    <row r="11" spans="1:7" ht="13.8" thickBot="1"/>
    <row r="12" spans="1:7" ht="16.2" thickBot="1">
      <c r="A12" s="152" t="s">
        <v>19</v>
      </c>
      <c r="B12" s="153"/>
      <c r="C12" s="153"/>
      <c r="D12" s="153"/>
      <c r="E12" s="153"/>
      <c r="F12" s="153"/>
      <c r="G12" s="154"/>
    </row>
    <row r="13" spans="1:7">
      <c r="A13" s="57"/>
      <c r="B13" s="65"/>
      <c r="C13" s="39"/>
      <c r="D13" s="10" t="s">
        <v>5</v>
      </c>
      <c r="E13" s="10" t="s">
        <v>5</v>
      </c>
      <c r="F13" s="11" t="s">
        <v>6</v>
      </c>
      <c r="G13" s="11" t="s">
        <v>6</v>
      </c>
    </row>
    <row r="14" spans="1:7">
      <c r="A14" s="58" t="s">
        <v>11</v>
      </c>
      <c r="B14" s="19" t="s">
        <v>8</v>
      </c>
      <c r="C14" s="50" t="s">
        <v>9</v>
      </c>
      <c r="D14" s="13" t="s">
        <v>8</v>
      </c>
      <c r="E14" s="13" t="s">
        <v>9</v>
      </c>
      <c r="F14" s="14" t="s">
        <v>8</v>
      </c>
      <c r="G14" s="14" t="s">
        <v>9</v>
      </c>
    </row>
    <row r="15" spans="1:7">
      <c r="A15" s="150" t="s">
        <v>87</v>
      </c>
      <c r="B15" s="137">
        <v>1</v>
      </c>
      <c r="C15" s="151">
        <v>8880000</v>
      </c>
      <c r="D15" s="141">
        <f>B15/$B$16</f>
        <v>1</v>
      </c>
      <c r="E15" s="149">
        <f>C15/$C$16</f>
        <v>1</v>
      </c>
      <c r="F15" s="137">
        <v>1</v>
      </c>
      <c r="G15" s="137">
        <f>RANK(C15,$C$15:$C$15)</f>
        <v>1</v>
      </c>
    </row>
    <row r="16" spans="1:7">
      <c r="A16" s="59" t="s">
        <v>23</v>
      </c>
      <c r="B16" s="40">
        <f>SUM(B15:B15)</f>
        <v>1</v>
      </c>
      <c r="C16" s="37">
        <f>SUM(C15:C15)</f>
        <v>8880000</v>
      </c>
      <c r="D16" s="30">
        <f>SUM(D15:D15)</f>
        <v>1</v>
      </c>
      <c r="E16" s="30">
        <f>SUM(E15:E15)</f>
        <v>1</v>
      </c>
      <c r="F16" s="40"/>
      <c r="G16" s="40"/>
    </row>
    <row r="17" spans="1:7" ht="13.8" thickBot="1"/>
    <row r="18" spans="1:7" ht="16.2" thickBot="1">
      <c r="A18" s="152" t="s">
        <v>20</v>
      </c>
      <c r="B18" s="153"/>
      <c r="C18" s="153"/>
      <c r="D18" s="153"/>
      <c r="E18" s="153"/>
      <c r="F18" s="153"/>
      <c r="G18" s="154"/>
    </row>
    <row r="19" spans="1:7">
      <c r="A19" s="57"/>
      <c r="B19" s="65"/>
      <c r="C19" s="39"/>
      <c r="D19" s="10" t="s">
        <v>5</v>
      </c>
      <c r="E19" s="10" t="s">
        <v>5</v>
      </c>
      <c r="F19" s="11" t="s">
        <v>6</v>
      </c>
      <c r="G19" s="11" t="s">
        <v>6</v>
      </c>
    </row>
    <row r="20" spans="1:7">
      <c r="A20" s="58" t="s">
        <v>11</v>
      </c>
      <c r="B20" s="19" t="s">
        <v>8</v>
      </c>
      <c r="C20" s="50" t="s">
        <v>9</v>
      </c>
      <c r="D20" s="13" t="s">
        <v>8</v>
      </c>
      <c r="E20" s="13" t="s">
        <v>9</v>
      </c>
      <c r="F20" s="14" t="s">
        <v>8</v>
      </c>
      <c r="G20" s="14" t="s">
        <v>9</v>
      </c>
    </row>
    <row r="21" spans="1:7">
      <c r="A21" s="146" t="s">
        <v>65</v>
      </c>
      <c r="B21" s="147">
        <v>1</v>
      </c>
      <c r="C21" s="148">
        <v>147500</v>
      </c>
      <c r="D21" s="141">
        <f t="shared" ref="D21" si="2">B21/$B$24</f>
        <v>0.33333333333333331</v>
      </c>
      <c r="E21" s="149">
        <f t="shared" ref="E21" si="3">C21/$C$24</f>
        <v>0.38562091503267976</v>
      </c>
      <c r="F21" s="137">
        <v>1</v>
      </c>
      <c r="G21" s="137">
        <f>RANK(C21,$C$21:$C$23)</f>
        <v>1</v>
      </c>
    </row>
    <row r="22" spans="1:7">
      <c r="A22" s="146" t="s">
        <v>87</v>
      </c>
      <c r="B22" s="147">
        <v>1</v>
      </c>
      <c r="C22" s="70">
        <v>120000</v>
      </c>
      <c r="D22" s="141">
        <f>B22/$B$24</f>
        <v>0.33333333333333331</v>
      </c>
      <c r="E22" s="66">
        <f>C22/$C$24</f>
        <v>0.31372549019607843</v>
      </c>
      <c r="F22" s="137">
        <v>1</v>
      </c>
      <c r="G22" s="71">
        <f>RANK(C22,$C$21:$C$23)</f>
        <v>2</v>
      </c>
    </row>
    <row r="23" spans="1:7">
      <c r="A23" s="146" t="s">
        <v>58</v>
      </c>
      <c r="B23" s="147">
        <v>1</v>
      </c>
      <c r="C23" s="70">
        <v>115000</v>
      </c>
      <c r="D23" s="141">
        <f>B23/$B$24</f>
        <v>0.33333333333333331</v>
      </c>
      <c r="E23" s="66">
        <f>C23/$C$24</f>
        <v>0.30065359477124182</v>
      </c>
      <c r="F23" s="137">
        <v>1</v>
      </c>
      <c r="G23" s="71">
        <f>RANK(C23,$C$21:$C$23)</f>
        <v>3</v>
      </c>
    </row>
    <row r="24" spans="1:7">
      <c r="A24" s="59" t="s">
        <v>23</v>
      </c>
      <c r="B24" s="40">
        <f>SUM(B21:B23)</f>
        <v>3</v>
      </c>
      <c r="C24" s="37">
        <f>SUM(C21:C23)</f>
        <v>382500</v>
      </c>
      <c r="D24" s="30">
        <f>SUM(D21:D23)</f>
        <v>1</v>
      </c>
      <c r="E24" s="30">
        <f>SUM(E21:E23)</f>
        <v>1</v>
      </c>
      <c r="F24" s="40"/>
      <c r="G24" s="40"/>
    </row>
    <row r="25" spans="1:7" ht="13.8" thickBot="1"/>
    <row r="26" spans="1:7" ht="16.2" thickBot="1">
      <c r="A26" s="152" t="s">
        <v>21</v>
      </c>
      <c r="B26" s="153"/>
      <c r="C26" s="153"/>
      <c r="D26" s="153"/>
      <c r="E26" s="153"/>
      <c r="F26" s="153"/>
      <c r="G26" s="154"/>
    </row>
    <row r="27" spans="1:7">
      <c r="A27" s="57"/>
      <c r="B27" s="65"/>
      <c r="C27" s="39"/>
      <c r="D27" s="10" t="s">
        <v>5</v>
      </c>
      <c r="E27" s="10" t="s">
        <v>5</v>
      </c>
      <c r="F27" s="11" t="s">
        <v>6</v>
      </c>
      <c r="G27" s="11" t="s">
        <v>6</v>
      </c>
    </row>
    <row r="28" spans="1:7">
      <c r="A28" s="58" t="s">
        <v>11</v>
      </c>
      <c r="B28" s="19" t="s">
        <v>8</v>
      </c>
      <c r="C28" s="50" t="s">
        <v>9</v>
      </c>
      <c r="D28" s="13" t="s">
        <v>8</v>
      </c>
      <c r="E28" s="13" t="s">
        <v>9</v>
      </c>
      <c r="F28" s="14" t="s">
        <v>8</v>
      </c>
      <c r="G28" s="14" t="s">
        <v>9</v>
      </c>
    </row>
    <row r="29" spans="1:7">
      <c r="A29" s="123" t="s">
        <v>157</v>
      </c>
      <c r="B29" s="124"/>
      <c r="C29" s="125"/>
      <c r="D29" s="126"/>
      <c r="E29" s="126"/>
      <c r="F29" s="127"/>
      <c r="G29" s="127"/>
    </row>
    <row r="30" spans="1:7">
      <c r="A30" s="59" t="s">
        <v>23</v>
      </c>
      <c r="B30" s="34"/>
      <c r="C30" s="51"/>
      <c r="D30" s="30"/>
      <c r="E30" s="30"/>
      <c r="F30" s="40"/>
      <c r="G30" s="40"/>
    </row>
    <row r="31" spans="1:7" ht="13.8" thickBot="1"/>
    <row r="32" spans="1:7" ht="16.2" thickBot="1">
      <c r="A32" s="152" t="s">
        <v>22</v>
      </c>
      <c r="B32" s="153"/>
      <c r="C32" s="153"/>
      <c r="D32" s="153"/>
      <c r="E32" s="153"/>
      <c r="F32" s="153"/>
      <c r="G32" s="154"/>
    </row>
    <row r="33" spans="1:7">
      <c r="A33" s="57"/>
      <c r="B33" s="65"/>
      <c r="C33" s="39"/>
      <c r="D33" s="10" t="s">
        <v>5</v>
      </c>
      <c r="E33" s="10" t="s">
        <v>5</v>
      </c>
      <c r="F33" s="11" t="s">
        <v>6</v>
      </c>
      <c r="G33" s="11" t="s">
        <v>6</v>
      </c>
    </row>
    <row r="34" spans="1:7">
      <c r="A34" s="58" t="s">
        <v>11</v>
      </c>
      <c r="B34" s="19" t="s">
        <v>8</v>
      </c>
      <c r="C34" s="50" t="s">
        <v>9</v>
      </c>
      <c r="D34" s="13" t="s">
        <v>8</v>
      </c>
      <c r="E34" s="13" t="s">
        <v>9</v>
      </c>
      <c r="F34" s="14" t="s">
        <v>8</v>
      </c>
      <c r="G34" s="14" t="s">
        <v>9</v>
      </c>
    </row>
    <row r="35" spans="1:7">
      <c r="A35" s="146" t="s">
        <v>65</v>
      </c>
      <c r="B35" s="147">
        <v>1</v>
      </c>
      <c r="C35" s="148">
        <v>150000</v>
      </c>
      <c r="D35" s="136">
        <f t="shared" ref="D35" si="4">B35/$B$36</f>
        <v>1</v>
      </c>
      <c r="E35" s="136">
        <f t="shared" ref="E35" si="5">C35/$C$36</f>
        <v>1</v>
      </c>
      <c r="F35" s="137">
        <v>1</v>
      </c>
      <c r="G35" s="137">
        <f>RANK(C35,$C$35:$C$35)</f>
        <v>1</v>
      </c>
    </row>
    <row r="36" spans="1:7">
      <c r="A36" s="59" t="s">
        <v>23</v>
      </c>
      <c r="B36" s="34">
        <f>SUM(B35:B35)</f>
        <v>1</v>
      </c>
      <c r="C36" s="51">
        <f>SUM(C35:C35)</f>
        <v>150000</v>
      </c>
      <c r="D36" s="30">
        <f>SUM(D35:D35)</f>
        <v>1</v>
      </c>
      <c r="E36" s="30">
        <f>SUM(E35:E35)</f>
        <v>1</v>
      </c>
      <c r="F36" s="40"/>
      <c r="G36" s="40"/>
    </row>
    <row r="37" spans="1:7">
      <c r="A37" s="61"/>
      <c r="B37" s="24"/>
      <c r="C37" s="52"/>
      <c r="D37" s="42"/>
      <c r="E37" s="42"/>
      <c r="F37" s="64"/>
      <c r="G37" s="64"/>
    </row>
    <row r="39" spans="1:7">
      <c r="A39" s="158" t="s">
        <v>24</v>
      </c>
      <c r="B39" s="158"/>
      <c r="C39" s="158"/>
    </row>
    <row r="40" spans="1:7">
      <c r="A40" s="62" t="s">
        <v>25</v>
      </c>
    </row>
  </sheetData>
  <sortState ref="A107:C126">
    <sortCondition descending="1" ref="B107"/>
    <sortCondition descending="1" ref="C107"/>
  </sortState>
  <mergeCells count="6">
    <mergeCell ref="A39:C39"/>
    <mergeCell ref="A4:G4"/>
    <mergeCell ref="A12:G12"/>
    <mergeCell ref="A18:G18"/>
    <mergeCell ref="A26:G26"/>
    <mergeCell ref="A32:G32"/>
  </mergeCells>
  <phoneticPr fontId="2" type="noConversion"/>
  <hyperlinks>
    <hyperlink ref="A40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G60"/>
  <sheetViews>
    <sheetView workbookViewId="0">
      <selection activeCell="G1" sqref="G1"/>
    </sheetView>
  </sheetViews>
  <sheetFormatPr defaultRowHeight="13.2"/>
  <cols>
    <col min="1" max="1" width="33.109375" customWidth="1"/>
    <col min="2" max="2" width="30.44140625" customWidth="1"/>
    <col min="3" max="3" width="5.88671875" bestFit="1" customWidth="1"/>
    <col min="4" max="4" width="10.5546875" bestFit="1" customWidth="1"/>
    <col min="5" max="5" width="17" bestFit="1" customWidth="1"/>
    <col min="6" max="6" width="16.109375" bestFit="1" customWidth="1"/>
    <col min="7" max="7" width="22.6640625" bestFit="1" customWidth="1"/>
  </cols>
  <sheetData>
    <row r="1" spans="1:7">
      <c r="A1" s="72" t="s">
        <v>45</v>
      </c>
      <c r="B1" t="s">
        <v>28</v>
      </c>
    </row>
    <row r="2" spans="1:7">
      <c r="A2" s="72" t="s">
        <v>27</v>
      </c>
      <c r="B2" t="s">
        <v>28</v>
      </c>
    </row>
    <row r="4" spans="1:7">
      <c r="D4" s="72" t="s">
        <v>40</v>
      </c>
    </row>
    <row r="5" spans="1:7">
      <c r="A5" s="72" t="s">
        <v>7</v>
      </c>
      <c r="B5" s="72" t="s">
        <v>26</v>
      </c>
      <c r="C5" s="72" t="s">
        <v>31</v>
      </c>
      <c r="D5" t="s">
        <v>8</v>
      </c>
      <c r="E5" t="s">
        <v>9</v>
      </c>
      <c r="F5" t="s">
        <v>30</v>
      </c>
      <c r="G5" t="s">
        <v>46</v>
      </c>
    </row>
    <row r="6" spans="1:7">
      <c r="A6" t="s">
        <v>68</v>
      </c>
      <c r="D6" s="73">
        <v>14</v>
      </c>
      <c r="E6" s="25">
        <v>8628550</v>
      </c>
      <c r="F6" s="9">
        <v>0.17073170731707318</v>
      </c>
      <c r="G6" s="9">
        <v>0.19958572641289035</v>
      </c>
    </row>
    <row r="7" spans="1:7">
      <c r="B7" t="s">
        <v>69</v>
      </c>
      <c r="D7" s="73">
        <v>14</v>
      </c>
      <c r="E7" s="25">
        <v>8628550</v>
      </c>
      <c r="F7" s="9">
        <v>0.17073170731707318</v>
      </c>
      <c r="G7" s="9">
        <v>0.19958572641289035</v>
      </c>
    </row>
    <row r="8" spans="1:7">
      <c r="C8" t="s">
        <v>70</v>
      </c>
      <c r="D8" s="73">
        <v>14</v>
      </c>
      <c r="E8" s="25">
        <v>8628550</v>
      </c>
      <c r="F8" s="9">
        <v>0.17073170731707318</v>
      </c>
      <c r="G8" s="9">
        <v>0.19958572641289035</v>
      </c>
    </row>
    <row r="9" spans="1:7">
      <c r="A9" t="s">
        <v>65</v>
      </c>
      <c r="D9" s="73">
        <v>20</v>
      </c>
      <c r="E9" s="25">
        <v>10350702</v>
      </c>
      <c r="F9" s="9">
        <v>0.24390243902439024</v>
      </c>
      <c r="G9" s="9">
        <v>0.23942057211853174</v>
      </c>
    </row>
    <row r="10" spans="1:7">
      <c r="B10" t="s">
        <v>60</v>
      </c>
      <c r="D10" s="73">
        <v>19</v>
      </c>
      <c r="E10" s="25">
        <v>9960702</v>
      </c>
      <c r="F10" s="9">
        <v>0.23170731707317074</v>
      </c>
      <c r="G10" s="9">
        <v>0.23039953923339726</v>
      </c>
    </row>
    <row r="11" spans="1:7">
      <c r="C11" t="s">
        <v>76</v>
      </c>
      <c r="D11" s="73">
        <v>5</v>
      </c>
      <c r="E11" s="25">
        <v>2146000</v>
      </c>
      <c r="F11" s="9">
        <v>6.097560975609756E-2</v>
      </c>
      <c r="G11" s="9">
        <v>4.9638811721791347E-2</v>
      </c>
    </row>
    <row r="12" spans="1:7">
      <c r="C12" t="s">
        <v>67</v>
      </c>
      <c r="D12" s="73">
        <v>6</v>
      </c>
      <c r="E12" s="25">
        <v>3367702</v>
      </c>
      <c r="F12" s="9">
        <v>7.3170731707317069E-2</v>
      </c>
      <c r="G12" s="9">
        <v>7.7897821767521039E-2</v>
      </c>
    </row>
    <row r="13" spans="1:7">
      <c r="C13" t="s">
        <v>96</v>
      </c>
      <c r="D13" s="73">
        <v>7</v>
      </c>
      <c r="E13" s="25">
        <v>4057000</v>
      </c>
      <c r="F13" s="9">
        <v>8.5365853658536592E-2</v>
      </c>
      <c r="G13" s="9">
        <v>9.3841872858950362E-2</v>
      </c>
    </row>
    <row r="14" spans="1:7">
      <c r="C14" t="s">
        <v>82</v>
      </c>
      <c r="D14" s="73">
        <v>1</v>
      </c>
      <c r="E14" s="25">
        <v>390000</v>
      </c>
      <c r="F14" s="9">
        <v>1.2195121951219513E-2</v>
      </c>
      <c r="G14" s="9">
        <v>9.0210328851344935E-3</v>
      </c>
    </row>
    <row r="15" spans="1:7">
      <c r="B15" t="s">
        <v>92</v>
      </c>
      <c r="D15" s="73">
        <v>1</v>
      </c>
      <c r="E15" s="25">
        <v>390000</v>
      </c>
      <c r="F15" s="9">
        <v>1.2195121951219513E-2</v>
      </c>
      <c r="G15" s="9">
        <v>9.0210328851344935E-3</v>
      </c>
    </row>
    <row r="16" spans="1:7">
      <c r="C16" t="s">
        <v>99</v>
      </c>
      <c r="D16" s="73">
        <v>1</v>
      </c>
      <c r="E16" s="25">
        <v>390000</v>
      </c>
      <c r="F16" s="9">
        <v>1.2195121951219513E-2</v>
      </c>
      <c r="G16" s="9">
        <v>9.0210328851344935E-3</v>
      </c>
    </row>
    <row r="17" spans="1:7">
      <c r="A17" t="s">
        <v>80</v>
      </c>
      <c r="D17" s="73">
        <v>2</v>
      </c>
      <c r="E17" s="25">
        <v>815000</v>
      </c>
      <c r="F17" s="9">
        <v>2.4390243902439025E-2</v>
      </c>
      <c r="G17" s="9">
        <v>1.8851645644575931E-2</v>
      </c>
    </row>
    <row r="18" spans="1:7">
      <c r="B18" t="s">
        <v>81</v>
      </c>
      <c r="D18" s="73">
        <v>1</v>
      </c>
      <c r="E18" s="25">
        <v>445000</v>
      </c>
      <c r="F18" s="9">
        <v>1.2195121951219513E-2</v>
      </c>
      <c r="G18" s="9">
        <v>1.0293229830473974E-2</v>
      </c>
    </row>
    <row r="19" spans="1:7">
      <c r="C19" t="s">
        <v>82</v>
      </c>
      <c r="D19" s="73">
        <v>1</v>
      </c>
      <c r="E19" s="25">
        <v>445000</v>
      </c>
      <c r="F19" s="9">
        <v>1.2195121951219513E-2</v>
      </c>
      <c r="G19" s="9">
        <v>1.0293229830473974E-2</v>
      </c>
    </row>
    <row r="20" spans="1:7">
      <c r="B20" t="s">
        <v>85</v>
      </c>
      <c r="D20" s="73">
        <v>1</v>
      </c>
      <c r="E20" s="25">
        <v>370000</v>
      </c>
      <c r="F20" s="9">
        <v>1.2195121951219513E-2</v>
      </c>
      <c r="G20" s="9">
        <v>8.5584158141019558E-3</v>
      </c>
    </row>
    <row r="21" spans="1:7">
      <c r="C21" t="s">
        <v>86</v>
      </c>
      <c r="D21" s="73">
        <v>1</v>
      </c>
      <c r="E21" s="25">
        <v>370000</v>
      </c>
      <c r="F21" s="9">
        <v>1.2195121951219513E-2</v>
      </c>
      <c r="G21" s="9">
        <v>8.5584158141019558E-3</v>
      </c>
    </row>
    <row r="22" spans="1:7">
      <c r="A22" t="s">
        <v>63</v>
      </c>
      <c r="D22" s="73">
        <v>19</v>
      </c>
      <c r="E22" s="25">
        <v>9802250</v>
      </c>
      <c r="F22" s="9">
        <v>0.23170731707317074</v>
      </c>
      <c r="G22" s="9">
        <v>0.22673440922643487</v>
      </c>
    </row>
    <row r="23" spans="1:7">
      <c r="B23" t="s">
        <v>60</v>
      </c>
      <c r="D23" s="73">
        <v>9</v>
      </c>
      <c r="E23" s="25">
        <v>3478950</v>
      </c>
      <c r="F23" s="9">
        <v>0.10975609756097561</v>
      </c>
      <c r="G23" s="9">
        <v>8.047108296343243E-2</v>
      </c>
    </row>
    <row r="24" spans="1:7">
      <c r="C24" t="s">
        <v>64</v>
      </c>
      <c r="D24" s="73">
        <v>9</v>
      </c>
      <c r="E24" s="25">
        <v>3478950</v>
      </c>
      <c r="F24" s="9">
        <v>0.10975609756097561</v>
      </c>
      <c r="G24" s="9">
        <v>8.047108296343243E-2</v>
      </c>
    </row>
    <row r="25" spans="1:7">
      <c r="B25" t="s">
        <v>83</v>
      </c>
      <c r="D25" s="73">
        <v>6</v>
      </c>
      <c r="E25" s="25">
        <v>3498400</v>
      </c>
      <c r="F25" s="9">
        <v>7.3170731707317069E-2</v>
      </c>
      <c r="G25" s="9">
        <v>8.092097806501157E-2</v>
      </c>
    </row>
    <row r="26" spans="1:7">
      <c r="C26" t="s">
        <v>84</v>
      </c>
      <c r="D26" s="73">
        <v>1</v>
      </c>
      <c r="E26" s="25">
        <v>625000</v>
      </c>
      <c r="F26" s="9">
        <v>1.2195121951219513E-2</v>
      </c>
      <c r="G26" s="9">
        <v>1.4456783469766818E-2</v>
      </c>
    </row>
    <row r="27" spans="1:7">
      <c r="C27" t="s">
        <v>95</v>
      </c>
      <c r="D27" s="73">
        <v>3</v>
      </c>
      <c r="E27" s="25">
        <v>1388400</v>
      </c>
      <c r="F27" s="9">
        <v>3.6585365853658534E-2</v>
      </c>
      <c r="G27" s="9">
        <v>3.2114877071078803E-2</v>
      </c>
    </row>
    <row r="28" spans="1:7">
      <c r="C28" t="s">
        <v>100</v>
      </c>
      <c r="D28" s="73">
        <v>2</v>
      </c>
      <c r="E28" s="25">
        <v>1485000</v>
      </c>
      <c r="F28" s="9">
        <v>2.4390243902439025E-2</v>
      </c>
      <c r="G28" s="9">
        <v>3.4349317524165958E-2</v>
      </c>
    </row>
    <row r="29" spans="1:7">
      <c r="B29" t="s">
        <v>77</v>
      </c>
      <c r="D29" s="73">
        <v>2</v>
      </c>
      <c r="E29" s="25">
        <v>874900</v>
      </c>
      <c r="F29" s="9">
        <v>2.4390243902439025E-2</v>
      </c>
      <c r="G29" s="9">
        <v>2.0237183772318382E-2</v>
      </c>
    </row>
    <row r="30" spans="1:7">
      <c r="C30" t="s">
        <v>78</v>
      </c>
      <c r="D30" s="73">
        <v>2</v>
      </c>
      <c r="E30" s="25">
        <v>874900</v>
      </c>
      <c r="F30" s="9">
        <v>2.4390243902439025E-2</v>
      </c>
      <c r="G30" s="9">
        <v>2.0237183772318382E-2</v>
      </c>
    </row>
    <row r="31" spans="1:7">
      <c r="B31" t="s">
        <v>74</v>
      </c>
      <c r="D31" s="73">
        <v>1</v>
      </c>
      <c r="E31" s="25">
        <v>700000</v>
      </c>
      <c r="F31" s="9">
        <v>1.2195121951219513E-2</v>
      </c>
      <c r="G31" s="9">
        <v>1.6191597486138836E-2</v>
      </c>
    </row>
    <row r="32" spans="1:7">
      <c r="C32" t="s">
        <v>75</v>
      </c>
      <c r="D32" s="73">
        <v>1</v>
      </c>
      <c r="E32" s="25">
        <v>700000</v>
      </c>
      <c r="F32" s="9">
        <v>1.2195121951219513E-2</v>
      </c>
      <c r="G32" s="9">
        <v>1.6191597486138836E-2</v>
      </c>
    </row>
    <row r="33" spans="1:7">
      <c r="B33" t="s">
        <v>112</v>
      </c>
      <c r="D33" s="73">
        <v>1</v>
      </c>
      <c r="E33" s="25">
        <v>1250000</v>
      </c>
      <c r="F33" s="9">
        <v>1.2195121951219513E-2</v>
      </c>
      <c r="G33" s="9">
        <v>2.8913566939533637E-2</v>
      </c>
    </row>
    <row r="34" spans="1:7">
      <c r="C34" t="s">
        <v>113</v>
      </c>
      <c r="D34" s="73">
        <v>1</v>
      </c>
      <c r="E34" s="25">
        <v>1250000</v>
      </c>
      <c r="F34" s="9">
        <v>1.2195121951219513E-2</v>
      </c>
      <c r="G34" s="9">
        <v>2.8913566939533637E-2</v>
      </c>
    </row>
    <row r="35" spans="1:7">
      <c r="A35" t="s">
        <v>97</v>
      </c>
      <c r="D35" s="73">
        <v>4</v>
      </c>
      <c r="E35" s="25">
        <v>2214000</v>
      </c>
      <c r="F35" s="9">
        <v>4.878048780487805E-2</v>
      </c>
      <c r="G35" s="9">
        <v>5.1211709763301978E-2</v>
      </c>
    </row>
    <row r="36" spans="1:7">
      <c r="B36" t="s">
        <v>89</v>
      </c>
      <c r="D36" s="73">
        <v>4</v>
      </c>
      <c r="E36" s="25">
        <v>2214000</v>
      </c>
      <c r="F36" s="9">
        <v>4.878048780487805E-2</v>
      </c>
      <c r="G36" s="9">
        <v>5.1211709763301978E-2</v>
      </c>
    </row>
    <row r="37" spans="1:7">
      <c r="C37" t="s">
        <v>98</v>
      </c>
      <c r="D37" s="73">
        <v>4</v>
      </c>
      <c r="E37" s="25">
        <v>2214000</v>
      </c>
      <c r="F37" s="9">
        <v>4.878048780487805E-2</v>
      </c>
      <c r="G37" s="9">
        <v>5.1211709763301978E-2</v>
      </c>
    </row>
    <row r="38" spans="1:7">
      <c r="A38" t="s">
        <v>107</v>
      </c>
      <c r="D38" s="73">
        <v>1</v>
      </c>
      <c r="E38" s="25">
        <v>375000</v>
      </c>
      <c r="F38" s="9">
        <v>1.2195121951219513E-2</v>
      </c>
      <c r="G38" s="9">
        <v>8.6740700818600906E-3</v>
      </c>
    </row>
    <row r="39" spans="1:7">
      <c r="B39" t="s">
        <v>60</v>
      </c>
      <c r="D39" s="73">
        <v>1</v>
      </c>
      <c r="E39" s="25">
        <v>375000</v>
      </c>
      <c r="F39" s="9">
        <v>1.2195121951219513E-2</v>
      </c>
      <c r="G39" s="9">
        <v>8.6740700818600906E-3</v>
      </c>
    </row>
    <row r="40" spans="1:7">
      <c r="C40" t="s">
        <v>108</v>
      </c>
      <c r="D40" s="73">
        <v>1</v>
      </c>
      <c r="E40" s="25">
        <v>375000</v>
      </c>
      <c r="F40" s="9">
        <v>1.2195121951219513E-2</v>
      </c>
      <c r="G40" s="9">
        <v>8.6740700818600906E-3</v>
      </c>
    </row>
    <row r="41" spans="1:7">
      <c r="A41" t="s">
        <v>87</v>
      </c>
      <c r="D41" s="73">
        <v>9</v>
      </c>
      <c r="E41" s="25">
        <v>4792999</v>
      </c>
      <c r="F41" s="9">
        <v>0.10975609756097561</v>
      </c>
      <c r="G41" s="9">
        <v>0.11086615794209422</v>
      </c>
    </row>
    <row r="42" spans="1:7">
      <c r="B42" t="s">
        <v>92</v>
      </c>
      <c r="D42" s="73">
        <v>1</v>
      </c>
      <c r="E42" s="25">
        <v>450000</v>
      </c>
      <c r="F42" s="9">
        <v>1.2195121951219513E-2</v>
      </c>
      <c r="G42" s="9">
        <v>1.0408884098232108E-2</v>
      </c>
    </row>
    <row r="43" spans="1:7">
      <c r="C43" t="s">
        <v>109</v>
      </c>
      <c r="D43" s="73">
        <v>1</v>
      </c>
      <c r="E43" s="25">
        <v>450000</v>
      </c>
      <c r="F43" s="9">
        <v>1.2195121951219513E-2</v>
      </c>
      <c r="G43" s="9">
        <v>1.0408884098232108E-2</v>
      </c>
    </row>
    <row r="44" spans="1:7">
      <c r="B44" t="s">
        <v>74</v>
      </c>
      <c r="D44" s="73">
        <v>3</v>
      </c>
      <c r="E44" s="25">
        <v>1904000</v>
      </c>
      <c r="F44" s="9">
        <v>3.6585365853658534E-2</v>
      </c>
      <c r="G44" s="9">
        <v>4.404114516229763E-2</v>
      </c>
    </row>
    <row r="45" spans="1:7">
      <c r="C45" t="s">
        <v>88</v>
      </c>
      <c r="D45" s="73">
        <v>3</v>
      </c>
      <c r="E45" s="25">
        <v>1904000</v>
      </c>
      <c r="F45" s="9">
        <v>3.6585365853658534E-2</v>
      </c>
      <c r="G45" s="9">
        <v>4.404114516229763E-2</v>
      </c>
    </row>
    <row r="46" spans="1:7">
      <c r="B46" t="s">
        <v>89</v>
      </c>
      <c r="D46" s="73">
        <v>5</v>
      </c>
      <c r="E46" s="25">
        <v>2438999</v>
      </c>
      <c r="F46" s="9">
        <v>6.097560975609756E-2</v>
      </c>
      <c r="G46" s="9">
        <v>5.6416128681564481E-2</v>
      </c>
    </row>
    <row r="47" spans="1:7">
      <c r="C47" t="s">
        <v>90</v>
      </c>
      <c r="D47" s="73">
        <v>5</v>
      </c>
      <c r="E47" s="25">
        <v>2438999</v>
      </c>
      <c r="F47" s="9">
        <v>6.097560975609756E-2</v>
      </c>
      <c r="G47" s="9">
        <v>5.6416128681564481E-2</v>
      </c>
    </row>
    <row r="48" spans="1:7">
      <c r="A48" t="s">
        <v>58</v>
      </c>
      <c r="D48" s="73">
        <v>11</v>
      </c>
      <c r="E48" s="25">
        <v>5505299</v>
      </c>
      <c r="F48" s="9">
        <v>0.13414634146341464</v>
      </c>
      <c r="G48" s="9">
        <v>0.12734226492691808</v>
      </c>
    </row>
    <row r="49" spans="1:7">
      <c r="B49" t="s">
        <v>60</v>
      </c>
      <c r="D49" s="73">
        <v>3</v>
      </c>
      <c r="E49" s="25">
        <v>783900</v>
      </c>
      <c r="F49" s="9">
        <v>3.6585365853658534E-2</v>
      </c>
      <c r="G49" s="9">
        <v>1.8132276099120333E-2</v>
      </c>
    </row>
    <row r="50" spans="1:7">
      <c r="C50" t="s">
        <v>61</v>
      </c>
      <c r="D50" s="73">
        <v>3</v>
      </c>
      <c r="E50" s="25">
        <v>783900</v>
      </c>
      <c r="F50" s="9">
        <v>3.6585365853658534E-2</v>
      </c>
      <c r="G50" s="9">
        <v>1.8132276099120333E-2</v>
      </c>
    </row>
    <row r="51" spans="1:7">
      <c r="B51" t="s">
        <v>92</v>
      </c>
      <c r="D51" s="73">
        <v>4</v>
      </c>
      <c r="E51" s="25">
        <v>2576399</v>
      </c>
      <c r="F51" s="9">
        <v>4.878048780487805E-2</v>
      </c>
      <c r="G51" s="9">
        <v>5.9594307959558016E-2</v>
      </c>
    </row>
    <row r="52" spans="1:7">
      <c r="C52" t="s">
        <v>93</v>
      </c>
      <c r="D52" s="73">
        <v>4</v>
      </c>
      <c r="E52" s="25">
        <v>2576399</v>
      </c>
      <c r="F52" s="9">
        <v>4.878048780487805E-2</v>
      </c>
      <c r="G52" s="9">
        <v>5.9594307959558016E-2</v>
      </c>
    </row>
    <row r="53" spans="1:7">
      <c r="B53" t="s">
        <v>74</v>
      </c>
      <c r="D53" s="73">
        <v>4</v>
      </c>
      <c r="E53" s="25">
        <v>2145000</v>
      </c>
      <c r="F53" s="9">
        <v>4.878048780487805E-2</v>
      </c>
      <c r="G53" s="9">
        <v>4.9615680868239719E-2</v>
      </c>
    </row>
    <row r="54" spans="1:7">
      <c r="C54" t="s">
        <v>79</v>
      </c>
      <c r="D54" s="73">
        <v>4</v>
      </c>
      <c r="E54" s="25">
        <v>2145000</v>
      </c>
      <c r="F54" s="9">
        <v>4.878048780487805E-2</v>
      </c>
      <c r="G54" s="9">
        <v>4.9615680868239719E-2</v>
      </c>
    </row>
    <row r="55" spans="1:7">
      <c r="A55" t="s">
        <v>101</v>
      </c>
      <c r="D55" s="73">
        <v>2</v>
      </c>
      <c r="E55" s="25">
        <v>748500</v>
      </c>
      <c r="F55" s="9">
        <v>2.4390243902439025E-2</v>
      </c>
      <c r="G55" s="9">
        <v>1.7313443883392742E-2</v>
      </c>
    </row>
    <row r="56" spans="1:7">
      <c r="B56" t="s">
        <v>85</v>
      </c>
      <c r="D56" s="73">
        <v>1</v>
      </c>
      <c r="E56" s="25">
        <v>165500</v>
      </c>
      <c r="F56" s="9">
        <v>1.2195121951219513E-2</v>
      </c>
      <c r="G56" s="9">
        <v>3.8281562627942535E-3</v>
      </c>
    </row>
    <row r="57" spans="1:7">
      <c r="C57" t="s">
        <v>102</v>
      </c>
      <c r="D57" s="73">
        <v>1</v>
      </c>
      <c r="E57" s="25">
        <v>165500</v>
      </c>
      <c r="F57" s="9">
        <v>1.2195121951219513E-2</v>
      </c>
      <c r="G57" s="9">
        <v>3.8281562627942535E-3</v>
      </c>
    </row>
    <row r="58" spans="1:7">
      <c r="B58" t="s">
        <v>104</v>
      </c>
      <c r="D58" s="73">
        <v>1</v>
      </c>
      <c r="E58" s="25">
        <v>583000</v>
      </c>
      <c r="F58" s="9">
        <v>1.2195121951219513E-2</v>
      </c>
      <c r="G58" s="9">
        <v>1.3485287620598488E-2</v>
      </c>
    </row>
    <row r="59" spans="1:7">
      <c r="C59" t="s">
        <v>105</v>
      </c>
      <c r="D59" s="73">
        <v>1</v>
      </c>
      <c r="E59" s="25">
        <v>583000</v>
      </c>
      <c r="F59" s="9">
        <v>1.2195121951219513E-2</v>
      </c>
      <c r="G59" s="9">
        <v>1.3485287620598488E-2</v>
      </c>
    </row>
    <row r="60" spans="1:7">
      <c r="A60" t="s">
        <v>29</v>
      </c>
      <c r="D60" s="73">
        <v>82</v>
      </c>
      <c r="E60" s="25">
        <v>43232300</v>
      </c>
      <c r="F60" s="9">
        <v>1</v>
      </c>
      <c r="G60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48"/>
  <sheetViews>
    <sheetView workbookViewId="0">
      <pane ySplit="4" topLeftCell="A5" activePane="bottomLeft" state="frozen"/>
      <selection pane="bottomLeft" activeCell="A5" sqref="A5:B5 A8:B8 A11:B11 A14:B14 A18:B18 A21:B21 A24:B24 A27:B27 A30:B30 A33:B33 A36:B36 A39:B39 A42:B42 A45:B45"/>
      <pivotSelection pane="topRight" showHeader="1" activeRow="5" click="1" r:id="rId1">
        <pivotArea dataOnly="0" labelOnly="1" fieldPosition="0">
          <references count="1">
            <reference field="7" count="0"/>
          </references>
        </pivotArea>
      </pivotSelection>
    </sheetView>
  </sheetViews>
  <sheetFormatPr defaultRowHeight="13.2"/>
  <cols>
    <col min="1" max="1" width="83.109375" customWidth="1"/>
    <col min="2" max="2" width="18" bestFit="1" customWidth="1"/>
    <col min="3" max="3" width="10.5546875" bestFit="1" customWidth="1"/>
    <col min="4" max="4" width="13.5546875" bestFit="1" customWidth="1"/>
    <col min="5" max="5" width="16.109375" bestFit="1" customWidth="1"/>
    <col min="6" max="6" width="19.109375" bestFit="1" customWidth="1"/>
  </cols>
  <sheetData>
    <row r="1" spans="1:6">
      <c r="A1" s="72" t="s">
        <v>1</v>
      </c>
      <c r="B1" t="s">
        <v>28</v>
      </c>
    </row>
    <row r="3" spans="1:6">
      <c r="C3" s="72" t="s">
        <v>40</v>
      </c>
    </row>
    <row r="4" spans="1:6">
      <c r="A4" s="72" t="s">
        <v>39</v>
      </c>
      <c r="B4" s="72" t="s">
        <v>7</v>
      </c>
      <c r="C4" t="s">
        <v>8</v>
      </c>
      <c r="D4" t="s">
        <v>2</v>
      </c>
      <c r="E4" t="s">
        <v>30</v>
      </c>
      <c r="F4" t="s">
        <v>3</v>
      </c>
    </row>
    <row r="5" spans="1:6">
      <c r="A5" t="s">
        <v>131</v>
      </c>
      <c r="C5" s="73">
        <v>1</v>
      </c>
      <c r="D5" s="25">
        <v>345000</v>
      </c>
      <c r="E5" s="9">
        <v>7.1428571428571425E-2</v>
      </c>
      <c r="F5" s="9">
        <v>2.8393393178376185E-2</v>
      </c>
    </row>
    <row r="6" spans="1:6">
      <c r="B6" t="s">
        <v>63</v>
      </c>
      <c r="C6" s="73">
        <v>1</v>
      </c>
      <c r="D6" s="25">
        <v>345000</v>
      </c>
      <c r="E6" s="9">
        <v>7.1428571428571425E-2</v>
      </c>
      <c r="F6" s="9">
        <v>2.8393393178376185E-2</v>
      </c>
    </row>
    <row r="7" spans="1:6">
      <c r="C7" s="73"/>
      <c r="D7" s="25"/>
      <c r="E7" s="9"/>
      <c r="F7" s="9"/>
    </row>
    <row r="8" spans="1:6">
      <c r="A8" t="s">
        <v>116</v>
      </c>
      <c r="C8" s="73">
        <v>1</v>
      </c>
      <c r="D8" s="25">
        <v>115000</v>
      </c>
      <c r="E8" s="9">
        <v>7.1428571428571425E-2</v>
      </c>
      <c r="F8" s="9">
        <v>9.4644643927920616E-3</v>
      </c>
    </row>
    <row r="9" spans="1:6">
      <c r="B9" t="s">
        <v>58</v>
      </c>
      <c r="C9" s="73">
        <v>1</v>
      </c>
      <c r="D9" s="25">
        <v>115000</v>
      </c>
      <c r="E9" s="9">
        <v>7.1428571428571425E-2</v>
      </c>
      <c r="F9" s="9">
        <v>9.4644643927920616E-3</v>
      </c>
    </row>
    <row r="10" spans="1:6">
      <c r="C10" s="73"/>
      <c r="D10" s="25"/>
      <c r="E10" s="9"/>
      <c r="F10" s="9"/>
    </row>
    <row r="11" spans="1:6">
      <c r="A11" t="s">
        <v>126</v>
      </c>
      <c r="C11" s="73">
        <v>1</v>
      </c>
      <c r="D11" s="25">
        <v>537000</v>
      </c>
      <c r="E11" s="9">
        <v>7.1428571428571425E-2</v>
      </c>
      <c r="F11" s="9">
        <v>4.4194933729820321E-2</v>
      </c>
    </row>
    <row r="12" spans="1:6">
      <c r="B12" t="s">
        <v>58</v>
      </c>
      <c r="C12" s="73">
        <v>1</v>
      </c>
      <c r="D12" s="25">
        <v>537000</v>
      </c>
      <c r="E12" s="9">
        <v>7.1428571428571425E-2</v>
      </c>
      <c r="F12" s="9">
        <v>4.4194933729820321E-2</v>
      </c>
    </row>
    <row r="13" spans="1:6">
      <c r="C13" s="73"/>
      <c r="D13" s="25"/>
      <c r="E13" s="9"/>
      <c r="F13" s="9"/>
    </row>
    <row r="14" spans="1:6">
      <c r="A14" t="s">
        <v>135</v>
      </c>
      <c r="C14" s="73">
        <v>2</v>
      </c>
      <c r="D14" s="25">
        <v>337300</v>
      </c>
      <c r="E14" s="9">
        <v>0.14285714285714285</v>
      </c>
      <c r="F14" s="9">
        <v>2.7759685562510978E-2</v>
      </c>
    </row>
    <row r="15" spans="1:6">
      <c r="B15" t="s">
        <v>63</v>
      </c>
      <c r="C15" s="73">
        <v>1</v>
      </c>
      <c r="D15" s="25">
        <v>27300</v>
      </c>
      <c r="E15" s="9">
        <v>7.1428571428571425E-2</v>
      </c>
      <c r="F15" s="9">
        <v>2.2467815471584633E-3</v>
      </c>
    </row>
    <row r="16" spans="1:6">
      <c r="B16" t="s">
        <v>58</v>
      </c>
      <c r="C16" s="73">
        <v>1</v>
      </c>
      <c r="D16" s="25">
        <v>310000</v>
      </c>
      <c r="E16" s="9">
        <v>7.1428571428571425E-2</v>
      </c>
      <c r="F16" s="9">
        <v>2.5512904015352514E-2</v>
      </c>
    </row>
    <row r="17" spans="1:6">
      <c r="C17" s="73"/>
      <c r="D17" s="25"/>
      <c r="E17" s="9"/>
      <c r="F17" s="9"/>
    </row>
    <row r="18" spans="1:6">
      <c r="A18" t="s">
        <v>118</v>
      </c>
      <c r="C18" s="73">
        <v>1</v>
      </c>
      <c r="D18" s="25">
        <v>147500</v>
      </c>
      <c r="E18" s="9">
        <v>7.1428571428571425E-2</v>
      </c>
      <c r="F18" s="9">
        <v>1.213920432988547E-2</v>
      </c>
    </row>
    <row r="19" spans="1:6">
      <c r="B19" t="s">
        <v>65</v>
      </c>
      <c r="C19" s="73">
        <v>1</v>
      </c>
      <c r="D19" s="25">
        <v>147500</v>
      </c>
      <c r="E19" s="9">
        <v>7.1428571428571425E-2</v>
      </c>
      <c r="F19" s="9">
        <v>1.213920432988547E-2</v>
      </c>
    </row>
    <row r="20" spans="1:6">
      <c r="C20" s="73"/>
      <c r="D20" s="25"/>
      <c r="E20" s="9"/>
      <c r="F20" s="9"/>
    </row>
    <row r="21" spans="1:6">
      <c r="A21" t="s">
        <v>143</v>
      </c>
      <c r="C21" s="73">
        <v>1</v>
      </c>
      <c r="D21" s="25">
        <v>495000</v>
      </c>
      <c r="E21" s="9">
        <v>7.1428571428571425E-2</v>
      </c>
      <c r="F21" s="9">
        <v>4.0738346734191917E-2</v>
      </c>
    </row>
    <row r="22" spans="1:6">
      <c r="B22" t="s">
        <v>65</v>
      </c>
      <c r="C22" s="73">
        <v>1</v>
      </c>
      <c r="D22" s="25">
        <v>495000</v>
      </c>
      <c r="E22" s="9">
        <v>7.1428571428571425E-2</v>
      </c>
      <c r="F22" s="9">
        <v>4.0738346734191917E-2</v>
      </c>
    </row>
    <row r="23" spans="1:6">
      <c r="C23" s="73"/>
      <c r="D23" s="25"/>
      <c r="E23" s="9"/>
      <c r="F23" s="9"/>
    </row>
    <row r="24" spans="1:6">
      <c r="A24" t="s">
        <v>133</v>
      </c>
      <c r="C24" s="73">
        <v>1</v>
      </c>
      <c r="D24" s="25">
        <v>115000</v>
      </c>
      <c r="E24" s="9">
        <v>7.1428571428571425E-2</v>
      </c>
      <c r="F24" s="9">
        <v>9.4644643927920616E-3</v>
      </c>
    </row>
    <row r="25" spans="1:6">
      <c r="B25" t="s">
        <v>65</v>
      </c>
      <c r="C25" s="73">
        <v>1</v>
      </c>
      <c r="D25" s="25">
        <v>115000</v>
      </c>
      <c r="E25" s="9">
        <v>7.1428571428571425E-2</v>
      </c>
      <c r="F25" s="9">
        <v>9.4644643927920616E-3</v>
      </c>
    </row>
    <row r="26" spans="1:6">
      <c r="C26" s="73"/>
      <c r="D26" s="25"/>
      <c r="E26" s="9"/>
      <c r="F26" s="9"/>
    </row>
    <row r="27" spans="1:6">
      <c r="A27" t="s">
        <v>44</v>
      </c>
      <c r="C27" s="73"/>
      <c r="D27" s="25"/>
      <c r="E27" s="9">
        <v>0</v>
      </c>
      <c r="F27" s="9">
        <v>0</v>
      </c>
    </row>
    <row r="28" spans="1:6">
      <c r="B28" t="s">
        <v>44</v>
      </c>
      <c r="C28" s="73"/>
      <c r="D28" s="25"/>
      <c r="E28" s="9">
        <v>0</v>
      </c>
      <c r="F28" s="9">
        <v>0</v>
      </c>
    </row>
    <row r="29" spans="1:6">
      <c r="C29" s="73"/>
      <c r="D29" s="25"/>
      <c r="E29" s="9"/>
      <c r="F29" s="9"/>
    </row>
    <row r="30" spans="1:6">
      <c r="A30" t="s">
        <v>141</v>
      </c>
      <c r="C30" s="73">
        <v>1</v>
      </c>
      <c r="D30" s="25">
        <v>295075</v>
      </c>
      <c r="E30" s="9">
        <v>7.1428571428571425E-2</v>
      </c>
      <c r="F30" s="9">
        <v>2.4284581136548848E-2</v>
      </c>
    </row>
    <row r="31" spans="1:6">
      <c r="B31" t="s">
        <v>65</v>
      </c>
      <c r="C31" s="73">
        <v>1</v>
      </c>
      <c r="D31" s="25">
        <v>295075</v>
      </c>
      <c r="E31" s="9">
        <v>7.1428571428571425E-2</v>
      </c>
      <c r="F31" s="9">
        <v>2.4284581136548848E-2</v>
      </c>
    </row>
    <row r="32" spans="1:6">
      <c r="C32" s="73"/>
      <c r="D32" s="25"/>
      <c r="E32" s="9"/>
      <c r="F32" s="9"/>
    </row>
    <row r="33" spans="1:6">
      <c r="A33" t="s">
        <v>121</v>
      </c>
      <c r="C33" s="73">
        <v>1</v>
      </c>
      <c r="D33" s="25">
        <v>150000</v>
      </c>
      <c r="E33" s="9">
        <v>7.1428571428571425E-2</v>
      </c>
      <c r="F33" s="9">
        <v>1.2344953555815733E-2</v>
      </c>
    </row>
    <row r="34" spans="1:6">
      <c r="B34" t="s">
        <v>65</v>
      </c>
      <c r="C34" s="73">
        <v>1</v>
      </c>
      <c r="D34" s="25">
        <v>150000</v>
      </c>
      <c r="E34" s="9">
        <v>7.1428571428571425E-2</v>
      </c>
      <c r="F34" s="9">
        <v>1.2344953555815733E-2</v>
      </c>
    </row>
    <row r="35" spans="1:6">
      <c r="C35" s="73"/>
      <c r="D35" s="25"/>
      <c r="E35" s="9"/>
      <c r="F35" s="9"/>
    </row>
    <row r="36" spans="1:6">
      <c r="A36" t="s">
        <v>137</v>
      </c>
      <c r="C36" s="73">
        <v>1</v>
      </c>
      <c r="D36" s="25">
        <v>315000</v>
      </c>
      <c r="E36" s="9">
        <v>7.1428571428571425E-2</v>
      </c>
      <c r="F36" s="9">
        <v>2.5924402467213038E-2</v>
      </c>
    </row>
    <row r="37" spans="1:6">
      <c r="B37" t="s">
        <v>65</v>
      </c>
      <c r="C37" s="73">
        <v>1</v>
      </c>
      <c r="D37" s="25">
        <v>315000</v>
      </c>
      <c r="E37" s="9">
        <v>7.1428571428571425E-2</v>
      </c>
      <c r="F37" s="9">
        <v>2.5924402467213038E-2</v>
      </c>
    </row>
    <row r="38" spans="1:6">
      <c r="C38" s="73"/>
      <c r="D38" s="25"/>
      <c r="E38" s="9"/>
      <c r="F38" s="9"/>
    </row>
    <row r="39" spans="1:6">
      <c r="A39" t="s">
        <v>123</v>
      </c>
      <c r="C39" s="73">
        <v>1</v>
      </c>
      <c r="D39" s="25">
        <v>8880000</v>
      </c>
      <c r="E39" s="9">
        <v>7.1428571428571425E-2</v>
      </c>
      <c r="F39" s="9">
        <v>0.73082125050429136</v>
      </c>
    </row>
    <row r="40" spans="1:6">
      <c r="B40" t="s">
        <v>87</v>
      </c>
      <c r="C40" s="73">
        <v>1</v>
      </c>
      <c r="D40" s="25">
        <v>8880000</v>
      </c>
      <c r="E40" s="9">
        <v>7.1428571428571425E-2</v>
      </c>
      <c r="F40" s="9">
        <v>0.73082125050429136</v>
      </c>
    </row>
    <row r="41" spans="1:6">
      <c r="C41" s="73"/>
      <c r="D41" s="25"/>
      <c r="E41" s="9"/>
      <c r="F41" s="9"/>
    </row>
    <row r="42" spans="1:6">
      <c r="A42" t="s">
        <v>139</v>
      </c>
      <c r="C42" s="73">
        <v>1</v>
      </c>
      <c r="D42" s="25">
        <v>120000</v>
      </c>
      <c r="E42" s="9">
        <v>7.1428571428571425E-2</v>
      </c>
      <c r="F42" s="9">
        <v>9.875962844652586E-3</v>
      </c>
    </row>
    <row r="43" spans="1:6">
      <c r="B43" t="s">
        <v>87</v>
      </c>
      <c r="C43" s="73">
        <v>1</v>
      </c>
      <c r="D43" s="25">
        <v>120000</v>
      </c>
      <c r="E43" s="9">
        <v>7.1428571428571425E-2</v>
      </c>
      <c r="F43" s="9">
        <v>9.875962844652586E-3</v>
      </c>
    </row>
    <row r="44" spans="1:6">
      <c r="C44" s="73"/>
      <c r="D44" s="25"/>
      <c r="E44" s="9"/>
      <c r="F44" s="9"/>
    </row>
    <row r="45" spans="1:6">
      <c r="A45" t="s">
        <v>129</v>
      </c>
      <c r="C45" s="73">
        <v>1</v>
      </c>
      <c r="D45" s="25">
        <v>298839</v>
      </c>
      <c r="E45" s="9">
        <v>7.1428571428571425E-2</v>
      </c>
      <c r="F45" s="9">
        <v>2.459435717110945E-2</v>
      </c>
    </row>
    <row r="46" spans="1:6">
      <c r="B46" t="s">
        <v>58</v>
      </c>
      <c r="C46" s="73">
        <v>1</v>
      </c>
      <c r="D46" s="25">
        <v>298839</v>
      </c>
      <c r="E46" s="9">
        <v>7.1428571428571425E-2</v>
      </c>
      <c r="F46" s="9">
        <v>2.459435717110945E-2</v>
      </c>
    </row>
    <row r="47" spans="1:6">
      <c r="C47" s="73"/>
      <c r="D47" s="25"/>
      <c r="E47" s="9"/>
      <c r="F47" s="9"/>
    </row>
    <row r="48" spans="1:6">
      <c r="A48" t="s">
        <v>29</v>
      </c>
      <c r="C48" s="73">
        <v>14</v>
      </c>
      <c r="D48" s="25">
        <v>12150714</v>
      </c>
      <c r="E48" s="9">
        <v>1</v>
      </c>
      <c r="F48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F9"/>
  <sheetViews>
    <sheetView workbookViewId="0">
      <pane ySplit="4" topLeftCell="A5" activePane="bottomLeft" state="frozen"/>
      <selection pane="bottomLeft" activeCell="A3" sqref="A3"/>
    </sheetView>
  </sheetViews>
  <sheetFormatPr defaultColWidth="9.109375" defaultRowHeight="13.2"/>
  <cols>
    <col min="1" max="1" width="48.88671875" style="116" customWidth="1"/>
    <col min="2" max="2" width="16.5546875" style="116" customWidth="1"/>
    <col min="3" max="3" width="19" style="116" customWidth="1"/>
    <col min="4" max="4" width="17.6640625" style="116" customWidth="1"/>
    <col min="5" max="5" width="22.109375" style="116" customWidth="1"/>
    <col min="6" max="6" width="20.88671875" style="116" customWidth="1"/>
    <col min="7" max="16384" width="9.109375" style="116"/>
  </cols>
  <sheetData>
    <row r="1" spans="1:6" ht="17.399999999999999">
      <c r="A1" s="115" t="s">
        <v>53</v>
      </c>
    </row>
    <row r="2" spans="1:6">
      <c r="A2" s="117" t="str">
        <f>'OVERALL STATS'!A2</f>
        <v>Reporting Period: NOVEMBER, 2024</v>
      </c>
    </row>
    <row r="4" spans="1:6">
      <c r="A4" s="118" t="s">
        <v>52</v>
      </c>
      <c r="B4" s="118" t="s">
        <v>8</v>
      </c>
      <c r="C4" s="118" t="s">
        <v>54</v>
      </c>
      <c r="D4" s="118" t="s">
        <v>55</v>
      </c>
      <c r="E4" s="118" t="s">
        <v>30</v>
      </c>
      <c r="F4" s="118" t="s">
        <v>56</v>
      </c>
    </row>
    <row r="5" spans="1:6" ht="14.4">
      <c r="A5" s="120" t="s">
        <v>94</v>
      </c>
      <c r="B5" s="121">
        <v>4</v>
      </c>
      <c r="C5" s="122">
        <v>2576399</v>
      </c>
      <c r="D5" s="122">
        <v>644099.75</v>
      </c>
      <c r="E5" s="119">
        <f>Table2[[#This Row],[CLOSINGS]]/$B$9</f>
        <v>0.19047619047619047</v>
      </c>
      <c r="F5" s="119">
        <f>Table2[[#This Row],[DOLLARVOL]]/$C$9</f>
        <v>0.20829904329062812</v>
      </c>
    </row>
    <row r="6" spans="1:6" ht="14.4">
      <c r="A6" s="120" t="s">
        <v>103</v>
      </c>
      <c r="B6" s="121">
        <v>1</v>
      </c>
      <c r="C6" s="122">
        <v>475000</v>
      </c>
      <c r="D6" s="122">
        <v>475000</v>
      </c>
      <c r="E6" s="119">
        <f>Table2[[#This Row],[CLOSINGS]]/$B$9</f>
        <v>4.7619047619047616E-2</v>
      </c>
      <c r="F6" s="119">
        <f>Table2[[#This Row],[DOLLARVOL]]/$C$9</f>
        <v>3.8403230851684213E-2</v>
      </c>
    </row>
    <row r="7" spans="1:6" ht="14.4">
      <c r="A7" s="120" t="s">
        <v>72</v>
      </c>
      <c r="B7" s="121">
        <v>15</v>
      </c>
      <c r="C7" s="122">
        <v>8628550</v>
      </c>
      <c r="D7" s="122">
        <v>616325</v>
      </c>
      <c r="E7" s="119">
        <f>Table2[[#This Row],[CLOSINGS]]/$B$9</f>
        <v>0.7142857142857143</v>
      </c>
      <c r="F7" s="119">
        <f>Table2[[#This Row],[DOLLARVOL]]/$C$9</f>
        <v>0.69760883697957865</v>
      </c>
    </row>
    <row r="8" spans="1:6" ht="14.4">
      <c r="A8" s="120" t="s">
        <v>91</v>
      </c>
      <c r="B8" s="121">
        <v>1</v>
      </c>
      <c r="C8" s="122">
        <v>688802</v>
      </c>
      <c r="D8" s="122">
        <v>688802</v>
      </c>
      <c r="E8" s="119">
        <f>Table2[[#This Row],[CLOSINGS]]/$B$9</f>
        <v>4.7619047619047616E-2</v>
      </c>
      <c r="F8" s="119">
        <f>Table2[[#This Row],[DOLLARVOL]]/$C$9</f>
        <v>5.5688888878109036E-2</v>
      </c>
    </row>
    <row r="9" spans="1:6">
      <c r="A9" s="129" t="s">
        <v>23</v>
      </c>
      <c r="B9" s="129">
        <f>SUM(B5:B8)</f>
        <v>21</v>
      </c>
      <c r="C9" s="130">
        <f>SUM(C5:C8)</f>
        <v>12368751</v>
      </c>
      <c r="D9" s="129"/>
      <c r="E9" s="128">
        <f>SUM(E5:E8)</f>
        <v>1</v>
      </c>
      <c r="F9" s="128">
        <f>SUM(F5:F8)</f>
        <v>1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0"/>
  <dimension ref="A1:L83"/>
  <sheetViews>
    <sheetView workbookViewId="0">
      <selection activeCell="A2" sqref="A2"/>
    </sheetView>
  </sheetViews>
  <sheetFormatPr defaultRowHeight="13.2"/>
  <cols>
    <col min="1" max="1" width="27.44140625" customWidth="1"/>
    <col min="2" max="2" width="9.5546875" customWidth="1"/>
    <col min="3" max="3" width="19.6640625" customWidth="1"/>
    <col min="5" max="5" width="24.5546875" customWidth="1"/>
    <col min="6" max="6" width="11.33203125" customWidth="1"/>
    <col min="7" max="7" width="14.6640625" customWidth="1"/>
    <col min="9" max="9" width="12.109375" customWidth="1"/>
    <col min="10" max="10" width="14.109375" customWidth="1"/>
    <col min="11" max="11" width="15.33203125" customWidth="1"/>
    <col min="12" max="12" width="20.5546875" customWidth="1"/>
    <col min="13" max="13" width="10.109375" bestFit="1" customWidth="1"/>
  </cols>
  <sheetData>
    <row r="1" spans="1:12">
      <c r="A1" s="82" t="s">
        <v>0</v>
      </c>
      <c r="B1" s="82" t="s">
        <v>35</v>
      </c>
      <c r="C1" s="82" t="s">
        <v>26</v>
      </c>
      <c r="D1" s="82" t="s">
        <v>31</v>
      </c>
      <c r="E1" s="82" t="s">
        <v>27</v>
      </c>
      <c r="F1" s="82" t="s">
        <v>32</v>
      </c>
      <c r="G1" s="82" t="s">
        <v>36</v>
      </c>
      <c r="H1" s="82" t="s">
        <v>37</v>
      </c>
      <c r="I1" s="82" t="s">
        <v>38</v>
      </c>
      <c r="J1" s="82" t="s">
        <v>33</v>
      </c>
      <c r="K1" s="87" t="s">
        <v>42</v>
      </c>
      <c r="L1">
        <v>83</v>
      </c>
    </row>
    <row r="2" spans="1:12" ht="14.4">
      <c r="A2" s="102" t="s">
        <v>68</v>
      </c>
      <c r="B2" s="102" t="s">
        <v>145</v>
      </c>
      <c r="C2" s="102" t="s">
        <v>69</v>
      </c>
      <c r="D2" s="102" t="s">
        <v>70</v>
      </c>
      <c r="E2" s="102" t="s">
        <v>59</v>
      </c>
      <c r="F2" s="103">
        <v>551344</v>
      </c>
      <c r="G2" s="104">
        <v>679950</v>
      </c>
      <c r="H2" s="102" t="s">
        <v>71</v>
      </c>
      <c r="I2" s="102" t="s">
        <v>71</v>
      </c>
      <c r="J2" s="105">
        <v>45622</v>
      </c>
    </row>
    <row r="3" spans="1:12" ht="14.4">
      <c r="A3" s="102" t="s">
        <v>68</v>
      </c>
      <c r="B3" s="102" t="s">
        <v>145</v>
      </c>
      <c r="C3" s="102" t="s">
        <v>69</v>
      </c>
      <c r="D3" s="102" t="s">
        <v>70</v>
      </c>
      <c r="E3" s="102" t="s">
        <v>59</v>
      </c>
      <c r="F3" s="103">
        <v>550839</v>
      </c>
      <c r="G3" s="104">
        <v>630000</v>
      </c>
      <c r="H3" s="102" t="s">
        <v>71</v>
      </c>
      <c r="I3" s="102" t="s">
        <v>71</v>
      </c>
      <c r="J3" s="105">
        <v>45602</v>
      </c>
    </row>
    <row r="4" spans="1:12" ht="14.4">
      <c r="A4" s="102" t="s">
        <v>68</v>
      </c>
      <c r="B4" s="102" t="s">
        <v>145</v>
      </c>
      <c r="C4" s="102" t="s">
        <v>69</v>
      </c>
      <c r="D4" s="102" t="s">
        <v>70</v>
      </c>
      <c r="E4" s="102" t="s">
        <v>59</v>
      </c>
      <c r="F4" s="103">
        <v>551257</v>
      </c>
      <c r="G4" s="104">
        <v>474900</v>
      </c>
      <c r="H4" s="102" t="s">
        <v>71</v>
      </c>
      <c r="I4" s="102" t="s">
        <v>71</v>
      </c>
      <c r="J4" s="105">
        <v>45617</v>
      </c>
    </row>
    <row r="5" spans="1:12" ht="14.4">
      <c r="A5" s="102" t="s">
        <v>68</v>
      </c>
      <c r="B5" s="102" t="s">
        <v>145</v>
      </c>
      <c r="C5" s="102" t="s">
        <v>69</v>
      </c>
      <c r="D5" s="102" t="s">
        <v>70</v>
      </c>
      <c r="E5" s="102" t="s">
        <v>59</v>
      </c>
      <c r="F5" s="103">
        <v>550857</v>
      </c>
      <c r="G5" s="104">
        <v>540000</v>
      </c>
      <c r="H5" s="102" t="s">
        <v>71</v>
      </c>
      <c r="I5" s="102" t="s">
        <v>71</v>
      </c>
      <c r="J5" s="105">
        <v>45603</v>
      </c>
    </row>
    <row r="6" spans="1:12" ht="14.4">
      <c r="A6" s="102" t="s">
        <v>68</v>
      </c>
      <c r="B6" s="102" t="s">
        <v>145</v>
      </c>
      <c r="C6" s="102" t="s">
        <v>69</v>
      </c>
      <c r="D6" s="102" t="s">
        <v>70</v>
      </c>
      <c r="E6" s="102" t="s">
        <v>59</v>
      </c>
      <c r="F6" s="103">
        <v>551387</v>
      </c>
      <c r="G6" s="104">
        <v>544000</v>
      </c>
      <c r="H6" s="102" t="s">
        <v>71</v>
      </c>
      <c r="I6" s="102" t="s">
        <v>71</v>
      </c>
      <c r="J6" s="105">
        <v>45623</v>
      </c>
    </row>
    <row r="7" spans="1:12" ht="14.4">
      <c r="A7" s="102" t="s">
        <v>68</v>
      </c>
      <c r="B7" s="102" t="s">
        <v>145</v>
      </c>
      <c r="C7" s="102" t="s">
        <v>69</v>
      </c>
      <c r="D7" s="102" t="s">
        <v>70</v>
      </c>
      <c r="E7" s="102" t="s">
        <v>59</v>
      </c>
      <c r="F7" s="103">
        <v>550932</v>
      </c>
      <c r="G7" s="104">
        <v>689950</v>
      </c>
      <c r="H7" s="102" t="s">
        <v>71</v>
      </c>
      <c r="I7" s="102" t="s">
        <v>71</v>
      </c>
      <c r="J7" s="105">
        <v>45604</v>
      </c>
    </row>
    <row r="8" spans="1:12" ht="14.4">
      <c r="A8" s="102" t="s">
        <v>68</v>
      </c>
      <c r="B8" s="102" t="s">
        <v>145</v>
      </c>
      <c r="C8" s="102" t="s">
        <v>69</v>
      </c>
      <c r="D8" s="102" t="s">
        <v>70</v>
      </c>
      <c r="E8" s="102" t="s">
        <v>59</v>
      </c>
      <c r="F8" s="103">
        <v>550812</v>
      </c>
      <c r="G8" s="104">
        <v>624950</v>
      </c>
      <c r="H8" s="102" t="s">
        <v>71</v>
      </c>
      <c r="I8" s="102" t="s">
        <v>71</v>
      </c>
      <c r="J8" s="105">
        <v>45601</v>
      </c>
    </row>
    <row r="9" spans="1:12" ht="14.4">
      <c r="A9" s="102" t="s">
        <v>68</v>
      </c>
      <c r="B9" s="102" t="s">
        <v>145</v>
      </c>
      <c r="C9" s="102" t="s">
        <v>69</v>
      </c>
      <c r="D9" s="102" t="s">
        <v>70</v>
      </c>
      <c r="E9" s="102" t="s">
        <v>59</v>
      </c>
      <c r="F9" s="103">
        <v>550746</v>
      </c>
      <c r="G9" s="104">
        <v>675000</v>
      </c>
      <c r="H9" s="102" t="s">
        <v>71</v>
      </c>
      <c r="I9" s="102" t="s">
        <v>71</v>
      </c>
      <c r="J9" s="105">
        <v>45597</v>
      </c>
    </row>
    <row r="10" spans="1:12" ht="14.4">
      <c r="A10" s="102" t="s">
        <v>68</v>
      </c>
      <c r="B10" s="102" t="s">
        <v>145</v>
      </c>
      <c r="C10" s="102" t="s">
        <v>69</v>
      </c>
      <c r="D10" s="102" t="s">
        <v>70</v>
      </c>
      <c r="E10" s="102" t="s">
        <v>59</v>
      </c>
      <c r="F10" s="103">
        <v>551324</v>
      </c>
      <c r="G10" s="104">
        <v>674950</v>
      </c>
      <c r="H10" s="102" t="s">
        <v>71</v>
      </c>
      <c r="I10" s="102" t="s">
        <v>71</v>
      </c>
      <c r="J10" s="105">
        <v>45621</v>
      </c>
    </row>
    <row r="11" spans="1:12" ht="14.4">
      <c r="A11" s="102" t="s">
        <v>68</v>
      </c>
      <c r="B11" s="102" t="s">
        <v>145</v>
      </c>
      <c r="C11" s="102" t="s">
        <v>69</v>
      </c>
      <c r="D11" s="102" t="s">
        <v>70</v>
      </c>
      <c r="E11" s="102" t="s">
        <v>59</v>
      </c>
      <c r="F11" s="103">
        <v>551000</v>
      </c>
      <c r="G11" s="104">
        <v>525000</v>
      </c>
      <c r="H11" s="102" t="s">
        <v>71</v>
      </c>
      <c r="I11" s="102" t="s">
        <v>71</v>
      </c>
      <c r="J11" s="105">
        <v>45608</v>
      </c>
    </row>
    <row r="12" spans="1:12" ht="14.4">
      <c r="A12" s="102" t="s">
        <v>68</v>
      </c>
      <c r="B12" s="102" t="s">
        <v>145</v>
      </c>
      <c r="C12" s="102" t="s">
        <v>69</v>
      </c>
      <c r="D12" s="102" t="s">
        <v>70</v>
      </c>
      <c r="E12" s="102" t="s">
        <v>59</v>
      </c>
      <c r="F12" s="103">
        <v>551192</v>
      </c>
      <c r="G12" s="104">
        <v>669950</v>
      </c>
      <c r="H12" s="102" t="s">
        <v>71</v>
      </c>
      <c r="I12" s="102" t="s">
        <v>71</v>
      </c>
      <c r="J12" s="105">
        <v>45615</v>
      </c>
    </row>
    <row r="13" spans="1:12" ht="14.4">
      <c r="A13" s="102" t="s">
        <v>68</v>
      </c>
      <c r="B13" s="102" t="s">
        <v>145</v>
      </c>
      <c r="C13" s="102" t="s">
        <v>69</v>
      </c>
      <c r="D13" s="102" t="s">
        <v>70</v>
      </c>
      <c r="E13" s="102" t="s">
        <v>59</v>
      </c>
      <c r="F13" s="103">
        <v>551223</v>
      </c>
      <c r="G13" s="104">
        <v>640000</v>
      </c>
      <c r="H13" s="102" t="s">
        <v>71</v>
      </c>
      <c r="I13" s="102" t="s">
        <v>71</v>
      </c>
      <c r="J13" s="105">
        <v>45616</v>
      </c>
    </row>
    <row r="14" spans="1:12" ht="14.4">
      <c r="A14" s="102" t="s">
        <v>68</v>
      </c>
      <c r="B14" s="102" t="s">
        <v>145</v>
      </c>
      <c r="C14" s="102" t="s">
        <v>69</v>
      </c>
      <c r="D14" s="102" t="s">
        <v>70</v>
      </c>
      <c r="E14" s="102" t="s">
        <v>59</v>
      </c>
      <c r="F14" s="103">
        <v>550948</v>
      </c>
      <c r="G14" s="104">
        <v>559950</v>
      </c>
      <c r="H14" s="102" t="s">
        <v>71</v>
      </c>
      <c r="I14" s="102" t="s">
        <v>71</v>
      </c>
      <c r="J14" s="105">
        <v>45604</v>
      </c>
    </row>
    <row r="15" spans="1:12" ht="14.4">
      <c r="A15" s="102" t="s">
        <v>68</v>
      </c>
      <c r="B15" s="102" t="s">
        <v>145</v>
      </c>
      <c r="C15" s="102" t="s">
        <v>69</v>
      </c>
      <c r="D15" s="102" t="s">
        <v>70</v>
      </c>
      <c r="E15" s="102" t="s">
        <v>59</v>
      </c>
      <c r="F15" s="103">
        <v>551349</v>
      </c>
      <c r="G15" s="104">
        <v>699950</v>
      </c>
      <c r="H15" s="102" t="s">
        <v>71</v>
      </c>
      <c r="I15" s="102" t="s">
        <v>71</v>
      </c>
      <c r="J15" s="105">
        <v>45622</v>
      </c>
    </row>
    <row r="16" spans="1:12" ht="14.4">
      <c r="A16" s="102" t="s">
        <v>65</v>
      </c>
      <c r="B16" s="102" t="s">
        <v>146</v>
      </c>
      <c r="C16" s="102" t="s">
        <v>60</v>
      </c>
      <c r="D16" s="102" t="s">
        <v>76</v>
      </c>
      <c r="E16" s="102" t="s">
        <v>59</v>
      </c>
      <c r="F16" s="103">
        <v>550822</v>
      </c>
      <c r="G16" s="104">
        <v>349000</v>
      </c>
      <c r="H16" s="102" t="s">
        <v>62</v>
      </c>
      <c r="I16" s="102" t="s">
        <v>71</v>
      </c>
      <c r="J16" s="105">
        <v>45602</v>
      </c>
    </row>
    <row r="17" spans="1:10" ht="14.4">
      <c r="A17" s="102" t="s">
        <v>65</v>
      </c>
      <c r="B17" s="102" t="s">
        <v>146</v>
      </c>
      <c r="C17" s="102" t="s">
        <v>60</v>
      </c>
      <c r="D17" s="102" t="s">
        <v>67</v>
      </c>
      <c r="E17" s="102" t="s">
        <v>59</v>
      </c>
      <c r="F17" s="103">
        <v>550844</v>
      </c>
      <c r="G17" s="104">
        <v>499900</v>
      </c>
      <c r="H17" s="102" t="s">
        <v>62</v>
      </c>
      <c r="I17" s="102" t="s">
        <v>71</v>
      </c>
      <c r="J17" s="105">
        <v>45603</v>
      </c>
    </row>
    <row r="18" spans="1:10" ht="14.4">
      <c r="A18" s="102" t="s">
        <v>65</v>
      </c>
      <c r="B18" s="102" t="s">
        <v>146</v>
      </c>
      <c r="C18" s="102" t="s">
        <v>60</v>
      </c>
      <c r="D18" s="102" t="s">
        <v>76</v>
      </c>
      <c r="E18" s="102" t="s">
        <v>66</v>
      </c>
      <c r="F18" s="103">
        <v>551039</v>
      </c>
      <c r="G18" s="104">
        <v>475000</v>
      </c>
      <c r="H18" s="102" t="s">
        <v>71</v>
      </c>
      <c r="I18" s="102" t="s">
        <v>71</v>
      </c>
      <c r="J18" s="105">
        <v>45610</v>
      </c>
    </row>
    <row r="19" spans="1:10" ht="14.4">
      <c r="A19" s="102" t="s">
        <v>65</v>
      </c>
      <c r="B19" s="102" t="s">
        <v>146</v>
      </c>
      <c r="C19" s="102" t="s">
        <v>60</v>
      </c>
      <c r="D19" s="102" t="s">
        <v>96</v>
      </c>
      <c r="E19" s="102" t="s">
        <v>66</v>
      </c>
      <c r="F19" s="103">
        <v>550939</v>
      </c>
      <c r="G19" s="104">
        <v>243000</v>
      </c>
      <c r="H19" s="102" t="s">
        <v>62</v>
      </c>
      <c r="I19" s="102" t="s">
        <v>71</v>
      </c>
      <c r="J19" s="105">
        <v>45604</v>
      </c>
    </row>
    <row r="20" spans="1:10" ht="14.4">
      <c r="A20" s="102" t="s">
        <v>65</v>
      </c>
      <c r="B20" s="102" t="s">
        <v>146</v>
      </c>
      <c r="C20" s="102" t="s">
        <v>60</v>
      </c>
      <c r="D20" s="102" t="s">
        <v>96</v>
      </c>
      <c r="E20" s="102" t="s">
        <v>66</v>
      </c>
      <c r="F20" s="103">
        <v>550981</v>
      </c>
      <c r="G20" s="104">
        <v>184000</v>
      </c>
      <c r="H20" s="102" t="s">
        <v>62</v>
      </c>
      <c r="I20" s="102" t="s">
        <v>71</v>
      </c>
      <c r="J20" s="105">
        <v>45608</v>
      </c>
    </row>
    <row r="21" spans="1:10" ht="14.4">
      <c r="A21" s="102" t="s">
        <v>65</v>
      </c>
      <c r="B21" s="102" t="s">
        <v>146</v>
      </c>
      <c r="C21" s="102" t="s">
        <v>92</v>
      </c>
      <c r="D21" s="102" t="s">
        <v>99</v>
      </c>
      <c r="E21" s="102" t="s">
        <v>59</v>
      </c>
      <c r="F21" s="103">
        <v>550972</v>
      </c>
      <c r="G21" s="104">
        <v>390000</v>
      </c>
      <c r="H21" s="102" t="s">
        <v>62</v>
      </c>
      <c r="I21" s="102" t="s">
        <v>71</v>
      </c>
      <c r="J21" s="105">
        <v>45608</v>
      </c>
    </row>
    <row r="22" spans="1:10" ht="14.4">
      <c r="A22" s="102" t="s">
        <v>65</v>
      </c>
      <c r="B22" s="102" t="s">
        <v>146</v>
      </c>
      <c r="C22" s="102" t="s">
        <v>60</v>
      </c>
      <c r="D22" s="102" t="s">
        <v>67</v>
      </c>
      <c r="E22" s="102" t="s">
        <v>59</v>
      </c>
      <c r="F22" s="103">
        <v>550853</v>
      </c>
      <c r="G22" s="104">
        <v>700000</v>
      </c>
      <c r="H22" s="102" t="s">
        <v>62</v>
      </c>
      <c r="I22" s="102" t="s">
        <v>71</v>
      </c>
      <c r="J22" s="105">
        <v>45603</v>
      </c>
    </row>
    <row r="23" spans="1:10" ht="14.4">
      <c r="A23" s="102" t="s">
        <v>65</v>
      </c>
      <c r="B23" s="102" t="s">
        <v>146</v>
      </c>
      <c r="C23" s="102" t="s">
        <v>60</v>
      </c>
      <c r="D23" s="102" t="s">
        <v>96</v>
      </c>
      <c r="E23" s="102" t="s">
        <v>59</v>
      </c>
      <c r="F23" s="103">
        <v>550922</v>
      </c>
      <c r="G23" s="104">
        <v>605000</v>
      </c>
      <c r="H23" s="102" t="s">
        <v>62</v>
      </c>
      <c r="I23" s="102" t="s">
        <v>71</v>
      </c>
      <c r="J23" s="105">
        <v>45604</v>
      </c>
    </row>
    <row r="24" spans="1:10" ht="14.4">
      <c r="A24" s="102" t="s">
        <v>65</v>
      </c>
      <c r="B24" s="102" t="s">
        <v>146</v>
      </c>
      <c r="C24" s="102" t="s">
        <v>60</v>
      </c>
      <c r="D24" s="102" t="s">
        <v>67</v>
      </c>
      <c r="E24" s="102" t="s">
        <v>59</v>
      </c>
      <c r="F24" s="103">
        <v>551100</v>
      </c>
      <c r="G24" s="104">
        <v>305000</v>
      </c>
      <c r="H24" s="102" t="s">
        <v>62</v>
      </c>
      <c r="I24" s="102" t="s">
        <v>71</v>
      </c>
      <c r="J24" s="105">
        <v>45611</v>
      </c>
    </row>
    <row r="25" spans="1:10" ht="14.4">
      <c r="A25" s="102" t="s">
        <v>65</v>
      </c>
      <c r="B25" s="102" t="s">
        <v>146</v>
      </c>
      <c r="C25" s="102" t="s">
        <v>60</v>
      </c>
      <c r="D25" s="102" t="s">
        <v>76</v>
      </c>
      <c r="E25" s="102" t="s">
        <v>59</v>
      </c>
      <c r="F25" s="103">
        <v>550767</v>
      </c>
      <c r="G25" s="104">
        <v>472000</v>
      </c>
      <c r="H25" s="102" t="s">
        <v>62</v>
      </c>
      <c r="I25" s="102" t="s">
        <v>71</v>
      </c>
      <c r="J25" s="105">
        <v>45600</v>
      </c>
    </row>
    <row r="26" spans="1:10" ht="14.4">
      <c r="A26" s="102" t="s">
        <v>65</v>
      </c>
      <c r="B26" s="102" t="s">
        <v>146</v>
      </c>
      <c r="C26" s="102" t="s">
        <v>60</v>
      </c>
      <c r="D26" s="102" t="s">
        <v>82</v>
      </c>
      <c r="E26" s="102" t="s">
        <v>59</v>
      </c>
      <c r="F26" s="103">
        <v>551112</v>
      </c>
      <c r="G26" s="104">
        <v>390000</v>
      </c>
      <c r="H26" s="102" t="s">
        <v>62</v>
      </c>
      <c r="I26" s="102" t="s">
        <v>71</v>
      </c>
      <c r="J26" s="105">
        <v>45611</v>
      </c>
    </row>
    <row r="27" spans="1:10" ht="14.4">
      <c r="A27" s="102" t="s">
        <v>65</v>
      </c>
      <c r="B27" s="102" t="s">
        <v>146</v>
      </c>
      <c r="C27" s="102" t="s">
        <v>60</v>
      </c>
      <c r="D27" s="102" t="s">
        <v>96</v>
      </c>
      <c r="E27" s="102" t="s">
        <v>59</v>
      </c>
      <c r="F27" s="103">
        <v>551381</v>
      </c>
      <c r="G27" s="104">
        <v>725000</v>
      </c>
      <c r="H27" s="102" t="s">
        <v>62</v>
      </c>
      <c r="I27" s="102" t="s">
        <v>71</v>
      </c>
      <c r="J27" s="105">
        <v>45623</v>
      </c>
    </row>
    <row r="28" spans="1:10" ht="14.4">
      <c r="A28" s="102" t="s">
        <v>65</v>
      </c>
      <c r="B28" s="102" t="s">
        <v>146</v>
      </c>
      <c r="C28" s="102" t="s">
        <v>60</v>
      </c>
      <c r="D28" s="102" t="s">
        <v>76</v>
      </c>
      <c r="E28" s="102" t="s">
        <v>59</v>
      </c>
      <c r="F28" s="103">
        <v>551362</v>
      </c>
      <c r="G28" s="104">
        <v>419000</v>
      </c>
      <c r="H28" s="102" t="s">
        <v>62</v>
      </c>
      <c r="I28" s="102" t="s">
        <v>71</v>
      </c>
      <c r="J28" s="105">
        <v>45623</v>
      </c>
    </row>
    <row r="29" spans="1:10" ht="14.4">
      <c r="A29" s="102" t="s">
        <v>65</v>
      </c>
      <c r="B29" s="102" t="s">
        <v>146</v>
      </c>
      <c r="C29" s="102" t="s">
        <v>60</v>
      </c>
      <c r="D29" s="102" t="s">
        <v>76</v>
      </c>
      <c r="E29" s="102" t="s">
        <v>59</v>
      </c>
      <c r="F29" s="103">
        <v>551133</v>
      </c>
      <c r="G29" s="104">
        <v>431000</v>
      </c>
      <c r="H29" s="102" t="s">
        <v>62</v>
      </c>
      <c r="I29" s="102" t="s">
        <v>71</v>
      </c>
      <c r="J29" s="105">
        <v>45614</v>
      </c>
    </row>
    <row r="30" spans="1:10" ht="14.4">
      <c r="A30" s="102" t="s">
        <v>65</v>
      </c>
      <c r="B30" s="102" t="s">
        <v>146</v>
      </c>
      <c r="C30" s="102" t="s">
        <v>60</v>
      </c>
      <c r="D30" s="102" t="s">
        <v>67</v>
      </c>
      <c r="E30" s="102" t="s">
        <v>59</v>
      </c>
      <c r="F30" s="103">
        <v>550906</v>
      </c>
      <c r="G30" s="104">
        <v>688802</v>
      </c>
      <c r="H30" s="102" t="s">
        <v>71</v>
      </c>
      <c r="I30" s="102" t="s">
        <v>71</v>
      </c>
      <c r="J30" s="105">
        <v>45604</v>
      </c>
    </row>
    <row r="31" spans="1:10" ht="14.4">
      <c r="A31" s="102" t="s">
        <v>65</v>
      </c>
      <c r="B31" s="102" t="s">
        <v>146</v>
      </c>
      <c r="C31" s="102" t="s">
        <v>60</v>
      </c>
      <c r="D31" s="102" t="s">
        <v>96</v>
      </c>
      <c r="E31" s="102" t="s">
        <v>59</v>
      </c>
      <c r="F31" s="103">
        <v>551186</v>
      </c>
      <c r="G31" s="104">
        <v>740000</v>
      </c>
      <c r="H31" s="102" t="s">
        <v>62</v>
      </c>
      <c r="I31" s="102" t="s">
        <v>71</v>
      </c>
      <c r="J31" s="105">
        <v>45615</v>
      </c>
    </row>
    <row r="32" spans="1:10" ht="14.4">
      <c r="A32" s="102" t="s">
        <v>65</v>
      </c>
      <c r="B32" s="102" t="s">
        <v>146</v>
      </c>
      <c r="C32" s="102" t="s">
        <v>60</v>
      </c>
      <c r="D32" s="102" t="s">
        <v>67</v>
      </c>
      <c r="E32" s="102" t="s">
        <v>59</v>
      </c>
      <c r="F32" s="103">
        <v>551200</v>
      </c>
      <c r="G32" s="104">
        <v>759000</v>
      </c>
      <c r="H32" s="102" t="s">
        <v>62</v>
      </c>
      <c r="I32" s="102" t="s">
        <v>71</v>
      </c>
      <c r="J32" s="105">
        <v>45616</v>
      </c>
    </row>
    <row r="33" spans="1:10" ht="14.4">
      <c r="A33" s="102" t="s">
        <v>65</v>
      </c>
      <c r="B33" s="102" t="s">
        <v>146</v>
      </c>
      <c r="C33" s="102" t="s">
        <v>60</v>
      </c>
      <c r="D33" s="102" t="s">
        <v>96</v>
      </c>
      <c r="E33" s="102" t="s">
        <v>111</v>
      </c>
      <c r="F33" s="103">
        <v>551212</v>
      </c>
      <c r="G33" s="104">
        <v>670000</v>
      </c>
      <c r="H33" s="102" t="s">
        <v>62</v>
      </c>
      <c r="I33" s="102" t="s">
        <v>71</v>
      </c>
      <c r="J33" s="105">
        <v>45616</v>
      </c>
    </row>
    <row r="34" spans="1:10" ht="14.4">
      <c r="A34" s="102" t="s">
        <v>65</v>
      </c>
      <c r="B34" s="102" t="s">
        <v>146</v>
      </c>
      <c r="C34" s="102" t="s">
        <v>60</v>
      </c>
      <c r="D34" s="102" t="s">
        <v>96</v>
      </c>
      <c r="E34" s="102" t="s">
        <v>59</v>
      </c>
      <c r="F34" s="103">
        <v>551265</v>
      </c>
      <c r="G34" s="104">
        <v>890000</v>
      </c>
      <c r="H34" s="102" t="s">
        <v>62</v>
      </c>
      <c r="I34" s="102" t="s">
        <v>71</v>
      </c>
      <c r="J34" s="105">
        <v>45618</v>
      </c>
    </row>
    <row r="35" spans="1:10" ht="14.4">
      <c r="A35" s="102" t="s">
        <v>65</v>
      </c>
      <c r="B35" s="102" t="s">
        <v>146</v>
      </c>
      <c r="C35" s="102" t="s">
        <v>60</v>
      </c>
      <c r="D35" s="102" t="s">
        <v>67</v>
      </c>
      <c r="E35" s="102" t="s">
        <v>66</v>
      </c>
      <c r="F35" s="103">
        <v>550742</v>
      </c>
      <c r="G35" s="104">
        <v>415000</v>
      </c>
      <c r="H35" s="102" t="s">
        <v>62</v>
      </c>
      <c r="I35" s="102" t="s">
        <v>71</v>
      </c>
      <c r="J35" s="105">
        <v>45597</v>
      </c>
    </row>
    <row r="36" spans="1:10" ht="14.4">
      <c r="A36" s="102" t="s">
        <v>80</v>
      </c>
      <c r="B36" s="102" t="s">
        <v>147</v>
      </c>
      <c r="C36" s="102" t="s">
        <v>81</v>
      </c>
      <c r="D36" s="102" t="s">
        <v>82</v>
      </c>
      <c r="E36" s="102" t="s">
        <v>59</v>
      </c>
      <c r="F36" s="103">
        <v>550789</v>
      </c>
      <c r="G36" s="104">
        <v>445000</v>
      </c>
      <c r="H36" s="102" t="s">
        <v>62</v>
      </c>
      <c r="I36" s="102" t="s">
        <v>71</v>
      </c>
      <c r="J36" s="105">
        <v>45600</v>
      </c>
    </row>
    <row r="37" spans="1:10" ht="14.4">
      <c r="A37" s="102" t="s">
        <v>80</v>
      </c>
      <c r="B37" s="102" t="s">
        <v>147</v>
      </c>
      <c r="C37" s="102" t="s">
        <v>85</v>
      </c>
      <c r="D37" s="102" t="s">
        <v>86</v>
      </c>
      <c r="E37" s="102" t="s">
        <v>59</v>
      </c>
      <c r="F37" s="103">
        <v>550830</v>
      </c>
      <c r="G37" s="104">
        <v>370000</v>
      </c>
      <c r="H37" s="102" t="s">
        <v>62</v>
      </c>
      <c r="I37" s="102" t="s">
        <v>71</v>
      </c>
      <c r="J37" s="105">
        <v>45602</v>
      </c>
    </row>
    <row r="38" spans="1:10" ht="14.4">
      <c r="A38" s="102" t="s">
        <v>63</v>
      </c>
      <c r="B38" s="102" t="s">
        <v>148</v>
      </c>
      <c r="C38" s="102" t="s">
        <v>60</v>
      </c>
      <c r="D38" s="102" t="s">
        <v>64</v>
      </c>
      <c r="E38" s="102" t="s">
        <v>59</v>
      </c>
      <c r="F38" s="103">
        <v>550808</v>
      </c>
      <c r="G38" s="104">
        <v>415000</v>
      </c>
      <c r="H38" s="102" t="s">
        <v>62</v>
      </c>
      <c r="I38" s="102" t="s">
        <v>71</v>
      </c>
      <c r="J38" s="105">
        <v>45601</v>
      </c>
    </row>
    <row r="39" spans="1:10" ht="14.4">
      <c r="A39" s="102" t="s">
        <v>63</v>
      </c>
      <c r="B39" s="102" t="s">
        <v>148</v>
      </c>
      <c r="C39" s="102" t="s">
        <v>83</v>
      </c>
      <c r="D39" s="102" t="s">
        <v>84</v>
      </c>
      <c r="E39" s="102" t="s">
        <v>59</v>
      </c>
      <c r="F39" s="103">
        <v>550801</v>
      </c>
      <c r="G39" s="104">
        <v>625000</v>
      </c>
      <c r="H39" s="102" t="s">
        <v>62</v>
      </c>
      <c r="I39" s="102" t="s">
        <v>71</v>
      </c>
      <c r="J39" s="105">
        <v>45601</v>
      </c>
    </row>
    <row r="40" spans="1:10" ht="14.4">
      <c r="A40" s="102" t="s">
        <v>63</v>
      </c>
      <c r="B40" s="102" t="s">
        <v>148</v>
      </c>
      <c r="C40" s="102" t="s">
        <v>77</v>
      </c>
      <c r="D40" s="102" t="s">
        <v>78</v>
      </c>
      <c r="E40" s="102" t="s">
        <v>59</v>
      </c>
      <c r="F40" s="103">
        <v>550773</v>
      </c>
      <c r="G40" s="104">
        <v>435000</v>
      </c>
      <c r="H40" s="102" t="s">
        <v>62</v>
      </c>
      <c r="I40" s="102" t="s">
        <v>71</v>
      </c>
      <c r="J40" s="105">
        <v>45600</v>
      </c>
    </row>
    <row r="41" spans="1:10" ht="14.4">
      <c r="A41" s="102" t="s">
        <v>63</v>
      </c>
      <c r="B41" s="102" t="s">
        <v>148</v>
      </c>
      <c r="C41" s="102" t="s">
        <v>60</v>
      </c>
      <c r="D41" s="102" t="s">
        <v>64</v>
      </c>
      <c r="E41" s="102" t="s">
        <v>59</v>
      </c>
      <c r="F41" s="103">
        <v>550747</v>
      </c>
      <c r="G41" s="104">
        <v>465000</v>
      </c>
      <c r="H41" s="102" t="s">
        <v>62</v>
      </c>
      <c r="I41" s="102" t="s">
        <v>71</v>
      </c>
      <c r="J41" s="105">
        <v>45597</v>
      </c>
    </row>
    <row r="42" spans="1:10" ht="14.4">
      <c r="A42" s="102" t="s">
        <v>63</v>
      </c>
      <c r="B42" s="102" t="s">
        <v>148</v>
      </c>
      <c r="C42" s="102" t="s">
        <v>60</v>
      </c>
      <c r="D42" s="102" t="s">
        <v>64</v>
      </c>
      <c r="E42" s="102" t="s">
        <v>59</v>
      </c>
      <c r="F42" s="103">
        <v>550739</v>
      </c>
      <c r="G42" s="104">
        <v>321950</v>
      </c>
      <c r="H42" s="102" t="s">
        <v>62</v>
      </c>
      <c r="I42" s="102" t="s">
        <v>71</v>
      </c>
      <c r="J42" s="105">
        <v>45597</v>
      </c>
    </row>
    <row r="43" spans="1:10" ht="14.4">
      <c r="A43" s="102" t="s">
        <v>63</v>
      </c>
      <c r="B43" s="102" t="s">
        <v>148</v>
      </c>
      <c r="C43" s="102" t="s">
        <v>60</v>
      </c>
      <c r="D43" s="102" t="s">
        <v>64</v>
      </c>
      <c r="E43" s="102" t="s">
        <v>59</v>
      </c>
      <c r="F43" s="103">
        <v>551332</v>
      </c>
      <c r="G43" s="104">
        <v>445000</v>
      </c>
      <c r="H43" s="102" t="s">
        <v>62</v>
      </c>
      <c r="I43" s="102" t="s">
        <v>71</v>
      </c>
      <c r="J43" s="105">
        <v>45622</v>
      </c>
    </row>
    <row r="44" spans="1:10" ht="14.4">
      <c r="A44" s="102" t="s">
        <v>63</v>
      </c>
      <c r="B44" s="102" t="s">
        <v>148</v>
      </c>
      <c r="C44" s="102" t="s">
        <v>74</v>
      </c>
      <c r="D44" s="102" t="s">
        <v>75</v>
      </c>
      <c r="E44" s="102" t="s">
        <v>73</v>
      </c>
      <c r="F44" s="103">
        <v>550760</v>
      </c>
      <c r="G44" s="104">
        <v>700000</v>
      </c>
      <c r="H44" s="102" t="s">
        <v>62</v>
      </c>
      <c r="I44" s="102" t="s">
        <v>71</v>
      </c>
      <c r="J44" s="105">
        <v>45600</v>
      </c>
    </row>
    <row r="45" spans="1:10" ht="14.4">
      <c r="A45" s="102" t="s">
        <v>63</v>
      </c>
      <c r="B45" s="102" t="s">
        <v>148</v>
      </c>
      <c r="C45" s="102" t="s">
        <v>83</v>
      </c>
      <c r="D45" s="102" t="s">
        <v>95</v>
      </c>
      <c r="E45" s="102" t="s">
        <v>59</v>
      </c>
      <c r="F45" s="103">
        <v>551224</v>
      </c>
      <c r="G45" s="104">
        <v>465000</v>
      </c>
      <c r="H45" s="102" t="s">
        <v>62</v>
      </c>
      <c r="I45" s="102" t="s">
        <v>71</v>
      </c>
      <c r="J45" s="105">
        <v>45616</v>
      </c>
    </row>
    <row r="46" spans="1:10" ht="14.4">
      <c r="A46" s="102" t="s">
        <v>63</v>
      </c>
      <c r="B46" s="102" t="s">
        <v>148</v>
      </c>
      <c r="C46" s="102" t="s">
        <v>77</v>
      </c>
      <c r="D46" s="102" t="s">
        <v>78</v>
      </c>
      <c r="E46" s="102" t="s">
        <v>59</v>
      </c>
      <c r="F46" s="103">
        <v>550917</v>
      </c>
      <c r="G46" s="104">
        <v>439900</v>
      </c>
      <c r="H46" s="102" t="s">
        <v>62</v>
      </c>
      <c r="I46" s="102" t="s">
        <v>71</v>
      </c>
      <c r="J46" s="105">
        <v>45604</v>
      </c>
    </row>
    <row r="47" spans="1:10" ht="14.4">
      <c r="A47" s="102" t="s">
        <v>63</v>
      </c>
      <c r="B47" s="102" t="s">
        <v>148</v>
      </c>
      <c r="C47" s="102" t="s">
        <v>60</v>
      </c>
      <c r="D47" s="102" t="s">
        <v>64</v>
      </c>
      <c r="E47" s="102" t="s">
        <v>59</v>
      </c>
      <c r="F47" s="103">
        <v>551083</v>
      </c>
      <c r="G47" s="104">
        <v>330000</v>
      </c>
      <c r="H47" s="102" t="s">
        <v>62</v>
      </c>
      <c r="I47" s="102" t="s">
        <v>71</v>
      </c>
      <c r="J47" s="105">
        <v>45611</v>
      </c>
    </row>
    <row r="48" spans="1:10" ht="14.4">
      <c r="A48" s="102" t="s">
        <v>63</v>
      </c>
      <c r="B48" s="102" t="s">
        <v>148</v>
      </c>
      <c r="C48" s="102" t="s">
        <v>112</v>
      </c>
      <c r="D48" s="102" t="s">
        <v>113</v>
      </c>
      <c r="E48" s="102" t="s">
        <v>111</v>
      </c>
      <c r="F48" s="103">
        <v>551165</v>
      </c>
      <c r="G48" s="104">
        <v>1250000</v>
      </c>
      <c r="H48" s="102" t="s">
        <v>62</v>
      </c>
      <c r="I48" s="102" t="s">
        <v>71</v>
      </c>
      <c r="J48" s="105">
        <v>45614</v>
      </c>
    </row>
    <row r="49" spans="1:10" ht="14.4">
      <c r="A49" s="102" t="s">
        <v>63</v>
      </c>
      <c r="B49" s="102" t="s">
        <v>148</v>
      </c>
      <c r="C49" s="102" t="s">
        <v>60</v>
      </c>
      <c r="D49" s="102" t="s">
        <v>64</v>
      </c>
      <c r="E49" s="102" t="s">
        <v>110</v>
      </c>
      <c r="F49" s="103">
        <v>551143</v>
      </c>
      <c r="G49" s="104">
        <v>395000</v>
      </c>
      <c r="H49" s="102" t="s">
        <v>62</v>
      </c>
      <c r="I49" s="102" t="s">
        <v>71</v>
      </c>
      <c r="J49" s="105">
        <v>45614</v>
      </c>
    </row>
    <row r="50" spans="1:10" ht="14.4">
      <c r="A50" s="102" t="s">
        <v>63</v>
      </c>
      <c r="B50" s="102" t="s">
        <v>148</v>
      </c>
      <c r="C50" s="102" t="s">
        <v>83</v>
      </c>
      <c r="D50" s="102" t="s">
        <v>100</v>
      </c>
      <c r="E50" s="102" t="s">
        <v>59</v>
      </c>
      <c r="F50" s="103">
        <v>551072</v>
      </c>
      <c r="G50" s="104">
        <v>745000</v>
      </c>
      <c r="H50" s="102" t="s">
        <v>62</v>
      </c>
      <c r="I50" s="102" t="s">
        <v>71</v>
      </c>
      <c r="J50" s="105">
        <v>45610</v>
      </c>
    </row>
    <row r="51" spans="1:10" ht="14.4">
      <c r="A51" s="102" t="s">
        <v>63</v>
      </c>
      <c r="B51" s="102" t="s">
        <v>148</v>
      </c>
      <c r="C51" s="102" t="s">
        <v>83</v>
      </c>
      <c r="D51" s="102" t="s">
        <v>100</v>
      </c>
      <c r="E51" s="102" t="s">
        <v>59</v>
      </c>
      <c r="F51" s="103">
        <v>550977</v>
      </c>
      <c r="G51" s="104">
        <v>740000</v>
      </c>
      <c r="H51" s="102" t="s">
        <v>62</v>
      </c>
      <c r="I51" s="102" t="s">
        <v>71</v>
      </c>
      <c r="J51" s="105">
        <v>45608</v>
      </c>
    </row>
    <row r="52" spans="1:10" ht="14.4">
      <c r="A52" s="102" t="s">
        <v>63</v>
      </c>
      <c r="B52" s="102" t="s">
        <v>148</v>
      </c>
      <c r="C52" s="102" t="s">
        <v>60</v>
      </c>
      <c r="D52" s="102" t="s">
        <v>64</v>
      </c>
      <c r="E52" s="102" t="s">
        <v>59</v>
      </c>
      <c r="F52" s="103">
        <v>550941</v>
      </c>
      <c r="G52" s="104">
        <v>315000</v>
      </c>
      <c r="H52" s="102" t="s">
        <v>62</v>
      </c>
      <c r="I52" s="102" t="s">
        <v>71</v>
      </c>
      <c r="J52" s="105">
        <v>45604</v>
      </c>
    </row>
    <row r="53" spans="1:10" ht="14.4">
      <c r="A53" s="102" t="s">
        <v>63</v>
      </c>
      <c r="B53" s="102" t="s">
        <v>148</v>
      </c>
      <c r="C53" s="102" t="s">
        <v>83</v>
      </c>
      <c r="D53" s="102" t="s">
        <v>95</v>
      </c>
      <c r="E53" s="102" t="s">
        <v>59</v>
      </c>
      <c r="F53" s="103">
        <v>550936</v>
      </c>
      <c r="G53" s="104">
        <v>479000</v>
      </c>
      <c r="H53" s="102" t="s">
        <v>62</v>
      </c>
      <c r="I53" s="102" t="s">
        <v>71</v>
      </c>
      <c r="J53" s="105">
        <v>45604</v>
      </c>
    </row>
    <row r="54" spans="1:10" ht="14.4">
      <c r="A54" s="102" t="s">
        <v>63</v>
      </c>
      <c r="B54" s="102" t="s">
        <v>148</v>
      </c>
      <c r="C54" s="102" t="s">
        <v>60</v>
      </c>
      <c r="D54" s="102" t="s">
        <v>64</v>
      </c>
      <c r="E54" s="102" t="s">
        <v>110</v>
      </c>
      <c r="F54" s="103">
        <v>551251</v>
      </c>
      <c r="G54" s="104">
        <v>380000</v>
      </c>
      <c r="H54" s="102" t="s">
        <v>62</v>
      </c>
      <c r="I54" s="102" t="s">
        <v>71</v>
      </c>
      <c r="J54" s="105">
        <v>45617</v>
      </c>
    </row>
    <row r="55" spans="1:10" ht="14.4">
      <c r="A55" s="102" t="s">
        <v>63</v>
      </c>
      <c r="B55" s="102" t="s">
        <v>148</v>
      </c>
      <c r="C55" s="102" t="s">
        <v>60</v>
      </c>
      <c r="D55" s="102" t="s">
        <v>64</v>
      </c>
      <c r="E55" s="102" t="s">
        <v>66</v>
      </c>
      <c r="F55" s="103">
        <v>551108</v>
      </c>
      <c r="G55" s="104">
        <v>412000</v>
      </c>
      <c r="H55" s="102" t="s">
        <v>62</v>
      </c>
      <c r="I55" s="102" t="s">
        <v>71</v>
      </c>
      <c r="J55" s="105">
        <v>45611</v>
      </c>
    </row>
    <row r="56" spans="1:10" ht="14.4">
      <c r="A56" s="102" t="s">
        <v>63</v>
      </c>
      <c r="B56" s="102" t="s">
        <v>148</v>
      </c>
      <c r="C56" s="102" t="s">
        <v>83</v>
      </c>
      <c r="D56" s="102" t="s">
        <v>95</v>
      </c>
      <c r="E56" s="102" t="s">
        <v>59</v>
      </c>
      <c r="F56" s="103">
        <v>550920</v>
      </c>
      <c r="G56" s="104">
        <v>444400</v>
      </c>
      <c r="H56" s="102" t="s">
        <v>62</v>
      </c>
      <c r="I56" s="102" t="s">
        <v>71</v>
      </c>
      <c r="J56" s="105">
        <v>45604</v>
      </c>
    </row>
    <row r="57" spans="1:10" ht="14.4">
      <c r="A57" s="102" t="s">
        <v>97</v>
      </c>
      <c r="B57" s="102" t="s">
        <v>149</v>
      </c>
      <c r="C57" s="102" t="s">
        <v>89</v>
      </c>
      <c r="D57" s="102" t="s">
        <v>98</v>
      </c>
      <c r="E57" s="102" t="s">
        <v>59</v>
      </c>
      <c r="F57" s="103">
        <v>550943</v>
      </c>
      <c r="G57" s="104">
        <v>820000</v>
      </c>
      <c r="H57" s="102" t="s">
        <v>62</v>
      </c>
      <c r="I57" s="102" t="s">
        <v>71</v>
      </c>
      <c r="J57" s="105">
        <v>45604</v>
      </c>
    </row>
    <row r="58" spans="1:10" ht="14.4">
      <c r="A58" s="102" t="s">
        <v>97</v>
      </c>
      <c r="B58" s="102" t="s">
        <v>149</v>
      </c>
      <c r="C58" s="102" t="s">
        <v>89</v>
      </c>
      <c r="D58" s="102" t="s">
        <v>98</v>
      </c>
      <c r="E58" s="102" t="s">
        <v>59</v>
      </c>
      <c r="F58" s="103">
        <v>551317</v>
      </c>
      <c r="G58" s="104">
        <v>350000</v>
      </c>
      <c r="H58" s="102" t="s">
        <v>62</v>
      </c>
      <c r="I58" s="102" t="s">
        <v>71</v>
      </c>
      <c r="J58" s="105">
        <v>45621</v>
      </c>
    </row>
    <row r="59" spans="1:10" ht="14.4">
      <c r="A59" s="102" t="s">
        <v>97</v>
      </c>
      <c r="B59" s="102" t="s">
        <v>149</v>
      </c>
      <c r="C59" s="102" t="s">
        <v>89</v>
      </c>
      <c r="D59" s="102" t="s">
        <v>98</v>
      </c>
      <c r="E59" s="102" t="s">
        <v>59</v>
      </c>
      <c r="F59" s="103">
        <v>551089</v>
      </c>
      <c r="G59" s="104">
        <v>525000</v>
      </c>
      <c r="H59" s="102" t="s">
        <v>62</v>
      </c>
      <c r="I59" s="102" t="s">
        <v>71</v>
      </c>
      <c r="J59" s="105">
        <v>45611</v>
      </c>
    </row>
    <row r="60" spans="1:10" ht="14.4">
      <c r="A60" s="102" t="s">
        <v>97</v>
      </c>
      <c r="B60" s="102" t="s">
        <v>149</v>
      </c>
      <c r="C60" s="102" t="s">
        <v>89</v>
      </c>
      <c r="D60" s="102" t="s">
        <v>98</v>
      </c>
      <c r="E60" s="102" t="s">
        <v>59</v>
      </c>
      <c r="F60" s="103">
        <v>551004</v>
      </c>
      <c r="G60" s="104">
        <v>519000</v>
      </c>
      <c r="H60" s="102" t="s">
        <v>62</v>
      </c>
      <c r="I60" s="102" t="s">
        <v>71</v>
      </c>
      <c r="J60" s="105">
        <v>45608</v>
      </c>
    </row>
    <row r="61" spans="1:10" ht="14.4">
      <c r="A61" s="102" t="s">
        <v>107</v>
      </c>
      <c r="B61" s="102" t="s">
        <v>150</v>
      </c>
      <c r="C61" s="102" t="s">
        <v>60</v>
      </c>
      <c r="D61" s="102" t="s">
        <v>108</v>
      </c>
      <c r="E61" s="102" t="s">
        <v>106</v>
      </c>
      <c r="F61" s="103">
        <v>551097</v>
      </c>
      <c r="G61" s="104">
        <v>375000</v>
      </c>
      <c r="H61" s="102" t="s">
        <v>62</v>
      </c>
      <c r="I61" s="102" t="s">
        <v>71</v>
      </c>
      <c r="J61" s="105">
        <v>45611</v>
      </c>
    </row>
    <row r="62" spans="1:10" ht="14.4">
      <c r="A62" s="102" t="s">
        <v>87</v>
      </c>
      <c r="B62" s="102" t="s">
        <v>151</v>
      </c>
      <c r="C62" s="102" t="s">
        <v>89</v>
      </c>
      <c r="D62" s="102" t="s">
        <v>90</v>
      </c>
      <c r="E62" s="102" t="s">
        <v>110</v>
      </c>
      <c r="F62" s="103">
        <v>551162</v>
      </c>
      <c r="G62" s="104">
        <v>399999</v>
      </c>
      <c r="H62" s="102" t="s">
        <v>62</v>
      </c>
      <c r="I62" s="102" t="s">
        <v>71</v>
      </c>
      <c r="J62" s="105">
        <v>45614</v>
      </c>
    </row>
    <row r="63" spans="1:10" ht="14.4">
      <c r="A63" s="102" t="s">
        <v>87</v>
      </c>
      <c r="B63" s="102" t="s">
        <v>151</v>
      </c>
      <c r="C63" s="102" t="s">
        <v>89</v>
      </c>
      <c r="D63" s="102" t="s">
        <v>90</v>
      </c>
      <c r="E63" s="102" t="s">
        <v>59</v>
      </c>
      <c r="F63" s="103">
        <v>551102</v>
      </c>
      <c r="G63" s="104">
        <v>495000</v>
      </c>
      <c r="H63" s="102" t="s">
        <v>62</v>
      </c>
      <c r="I63" s="102" t="s">
        <v>71</v>
      </c>
      <c r="J63" s="105">
        <v>45611</v>
      </c>
    </row>
    <row r="64" spans="1:10" ht="14.4">
      <c r="A64" s="102" t="s">
        <v>87</v>
      </c>
      <c r="B64" s="102" t="s">
        <v>151</v>
      </c>
      <c r="C64" s="102" t="s">
        <v>92</v>
      </c>
      <c r="D64" s="102" t="s">
        <v>109</v>
      </c>
      <c r="E64" s="102" t="s">
        <v>59</v>
      </c>
      <c r="F64" s="103">
        <v>551118</v>
      </c>
      <c r="G64" s="104">
        <v>450000</v>
      </c>
      <c r="H64" s="102" t="s">
        <v>62</v>
      </c>
      <c r="I64" s="102" t="s">
        <v>71</v>
      </c>
      <c r="J64" s="105">
        <v>45611</v>
      </c>
    </row>
    <row r="65" spans="1:10" ht="14.4">
      <c r="A65" s="102" t="s">
        <v>87</v>
      </c>
      <c r="B65" s="102" t="s">
        <v>151</v>
      </c>
      <c r="C65" s="102" t="s">
        <v>74</v>
      </c>
      <c r="D65" s="102" t="s">
        <v>88</v>
      </c>
      <c r="E65" s="102" t="s">
        <v>59</v>
      </c>
      <c r="F65" s="103">
        <v>551283</v>
      </c>
      <c r="G65" s="104">
        <v>1075000</v>
      </c>
      <c r="H65" s="102" t="s">
        <v>62</v>
      </c>
      <c r="I65" s="102" t="s">
        <v>71</v>
      </c>
      <c r="J65" s="105">
        <v>45618</v>
      </c>
    </row>
    <row r="66" spans="1:10" ht="14.4">
      <c r="A66" s="102" t="s">
        <v>87</v>
      </c>
      <c r="B66" s="102" t="s">
        <v>151</v>
      </c>
      <c r="C66" s="102" t="s">
        <v>89</v>
      </c>
      <c r="D66" s="102" t="s">
        <v>90</v>
      </c>
      <c r="E66" s="102" t="s">
        <v>59</v>
      </c>
      <c r="F66" s="103">
        <v>551274</v>
      </c>
      <c r="G66" s="104">
        <v>619000</v>
      </c>
      <c r="H66" s="102" t="s">
        <v>62</v>
      </c>
      <c r="I66" s="102" t="s">
        <v>71</v>
      </c>
      <c r="J66" s="105">
        <v>45618</v>
      </c>
    </row>
    <row r="67" spans="1:10" ht="14.4">
      <c r="A67" s="102" t="s">
        <v>87</v>
      </c>
      <c r="B67" s="102" t="s">
        <v>151</v>
      </c>
      <c r="C67" s="102" t="s">
        <v>89</v>
      </c>
      <c r="D67" s="102" t="s">
        <v>90</v>
      </c>
      <c r="E67" s="102" t="s">
        <v>110</v>
      </c>
      <c r="F67" s="103">
        <v>551272</v>
      </c>
      <c r="G67" s="104">
        <v>380000</v>
      </c>
      <c r="H67" s="102" t="s">
        <v>62</v>
      </c>
      <c r="I67" s="102" t="s">
        <v>71</v>
      </c>
      <c r="J67" s="105">
        <v>45618</v>
      </c>
    </row>
    <row r="68" spans="1:10" ht="14.4">
      <c r="A68" s="102" t="s">
        <v>87</v>
      </c>
      <c r="B68" s="102" t="s">
        <v>151</v>
      </c>
      <c r="C68" s="102" t="s">
        <v>74</v>
      </c>
      <c r="D68" s="102" t="s">
        <v>88</v>
      </c>
      <c r="E68" s="102" t="s">
        <v>66</v>
      </c>
      <c r="F68" s="103">
        <v>551027</v>
      </c>
      <c r="G68" s="104">
        <v>324000</v>
      </c>
      <c r="H68" s="102" t="s">
        <v>62</v>
      </c>
      <c r="I68" s="102" t="s">
        <v>71</v>
      </c>
      <c r="J68" s="105">
        <v>45609</v>
      </c>
    </row>
    <row r="69" spans="1:10" ht="14.4">
      <c r="A69" s="102" t="s">
        <v>87</v>
      </c>
      <c r="B69" s="102" t="s">
        <v>151</v>
      </c>
      <c r="C69" s="102" t="s">
        <v>74</v>
      </c>
      <c r="D69" s="102" t="s">
        <v>88</v>
      </c>
      <c r="E69" s="102" t="s">
        <v>59</v>
      </c>
      <c r="F69" s="103">
        <v>550867</v>
      </c>
      <c r="G69" s="104">
        <v>505000</v>
      </c>
      <c r="H69" s="102" t="s">
        <v>62</v>
      </c>
      <c r="I69" s="102" t="s">
        <v>71</v>
      </c>
      <c r="J69" s="105">
        <v>45603</v>
      </c>
    </row>
    <row r="70" spans="1:10" ht="14.4">
      <c r="A70" s="102" t="s">
        <v>87</v>
      </c>
      <c r="B70" s="102" t="s">
        <v>151</v>
      </c>
      <c r="C70" s="102" t="s">
        <v>89</v>
      </c>
      <c r="D70" s="102" t="s">
        <v>90</v>
      </c>
      <c r="E70" s="102" t="s">
        <v>59</v>
      </c>
      <c r="F70" s="103">
        <v>550870</v>
      </c>
      <c r="G70" s="104">
        <v>545000</v>
      </c>
      <c r="H70" s="102" t="s">
        <v>62</v>
      </c>
      <c r="I70" s="102" t="s">
        <v>71</v>
      </c>
      <c r="J70" s="105">
        <v>45603</v>
      </c>
    </row>
    <row r="71" spans="1:10" ht="14.4">
      <c r="A71" s="102" t="s">
        <v>58</v>
      </c>
      <c r="B71" s="102" t="s">
        <v>152</v>
      </c>
      <c r="C71" s="102" t="s">
        <v>74</v>
      </c>
      <c r="D71" s="102" t="s">
        <v>79</v>
      </c>
      <c r="E71" s="102" t="s">
        <v>59</v>
      </c>
      <c r="F71" s="103">
        <v>551129</v>
      </c>
      <c r="G71" s="104">
        <v>620000</v>
      </c>
      <c r="H71" s="102" t="s">
        <v>62</v>
      </c>
      <c r="I71" s="102" t="s">
        <v>71</v>
      </c>
      <c r="J71" s="105">
        <v>45614</v>
      </c>
    </row>
    <row r="72" spans="1:10" ht="14.4">
      <c r="A72" s="102" t="s">
        <v>58</v>
      </c>
      <c r="B72" s="102" t="s">
        <v>152</v>
      </c>
      <c r="C72" s="102" t="s">
        <v>92</v>
      </c>
      <c r="D72" s="102" t="s">
        <v>93</v>
      </c>
      <c r="E72" s="102" t="s">
        <v>59</v>
      </c>
      <c r="F72" s="103">
        <v>551280</v>
      </c>
      <c r="G72" s="104">
        <v>596361</v>
      </c>
      <c r="H72" s="102" t="s">
        <v>71</v>
      </c>
      <c r="I72" s="102" t="s">
        <v>71</v>
      </c>
      <c r="J72" s="105">
        <v>45618</v>
      </c>
    </row>
    <row r="73" spans="1:10" ht="14.4">
      <c r="A73" s="102" t="s">
        <v>58</v>
      </c>
      <c r="B73" s="102" t="s">
        <v>152</v>
      </c>
      <c r="C73" s="102" t="s">
        <v>92</v>
      </c>
      <c r="D73" s="102" t="s">
        <v>93</v>
      </c>
      <c r="E73" s="102" t="s">
        <v>59</v>
      </c>
      <c r="F73" s="103">
        <v>551126</v>
      </c>
      <c r="G73" s="104">
        <v>595458</v>
      </c>
      <c r="H73" s="102" t="s">
        <v>71</v>
      </c>
      <c r="I73" s="102" t="s">
        <v>71</v>
      </c>
      <c r="J73" s="105">
        <v>45614</v>
      </c>
    </row>
    <row r="74" spans="1:10" ht="14.4">
      <c r="A74" s="102" t="s">
        <v>58</v>
      </c>
      <c r="B74" s="102" t="s">
        <v>152</v>
      </c>
      <c r="C74" s="102" t="s">
        <v>92</v>
      </c>
      <c r="D74" s="102" t="s">
        <v>93</v>
      </c>
      <c r="E74" s="102" t="s">
        <v>59</v>
      </c>
      <c r="F74" s="103">
        <v>551390</v>
      </c>
      <c r="G74" s="104">
        <v>699128</v>
      </c>
      <c r="H74" s="102" t="s">
        <v>71</v>
      </c>
      <c r="I74" s="102" t="s">
        <v>71</v>
      </c>
      <c r="J74" s="105">
        <v>45623</v>
      </c>
    </row>
    <row r="75" spans="1:10" ht="14.4">
      <c r="A75" s="102" t="s">
        <v>58</v>
      </c>
      <c r="B75" s="102" t="s">
        <v>152</v>
      </c>
      <c r="C75" s="102" t="s">
        <v>60</v>
      </c>
      <c r="D75" s="102" t="s">
        <v>61</v>
      </c>
      <c r="E75" s="102" t="s">
        <v>106</v>
      </c>
      <c r="F75" s="103">
        <v>551396</v>
      </c>
      <c r="G75" s="104">
        <v>200000</v>
      </c>
      <c r="H75" s="102" t="s">
        <v>62</v>
      </c>
      <c r="I75" s="102" t="s">
        <v>71</v>
      </c>
      <c r="J75" s="105">
        <v>45623</v>
      </c>
    </row>
    <row r="76" spans="1:10" ht="14.4">
      <c r="A76" s="102" t="s">
        <v>58</v>
      </c>
      <c r="B76" s="102" t="s">
        <v>152</v>
      </c>
      <c r="C76" s="102" t="s">
        <v>60</v>
      </c>
      <c r="D76" s="102" t="s">
        <v>61</v>
      </c>
      <c r="E76" s="102" t="s">
        <v>59</v>
      </c>
      <c r="F76" s="103">
        <v>550733</v>
      </c>
      <c r="G76" s="104">
        <v>494900</v>
      </c>
      <c r="H76" s="102" t="s">
        <v>62</v>
      </c>
      <c r="I76" s="102" t="s">
        <v>71</v>
      </c>
      <c r="J76" s="105">
        <v>45597</v>
      </c>
    </row>
    <row r="77" spans="1:10" ht="14.4">
      <c r="A77" s="102" t="s">
        <v>58</v>
      </c>
      <c r="B77" s="102" t="s">
        <v>152</v>
      </c>
      <c r="C77" s="102" t="s">
        <v>74</v>
      </c>
      <c r="D77" s="102" t="s">
        <v>79</v>
      </c>
      <c r="E77" s="102" t="s">
        <v>59</v>
      </c>
      <c r="F77" s="103">
        <v>551093</v>
      </c>
      <c r="G77" s="104">
        <v>485000</v>
      </c>
      <c r="H77" s="102" t="s">
        <v>62</v>
      </c>
      <c r="I77" s="102" t="s">
        <v>71</v>
      </c>
      <c r="J77" s="105">
        <v>45611</v>
      </c>
    </row>
    <row r="78" spans="1:10" ht="14.4">
      <c r="A78" s="102" t="s">
        <v>58</v>
      </c>
      <c r="B78" s="102" t="s">
        <v>152</v>
      </c>
      <c r="C78" s="102" t="s">
        <v>92</v>
      </c>
      <c r="D78" s="102" t="s">
        <v>93</v>
      </c>
      <c r="E78" s="102" t="s">
        <v>59</v>
      </c>
      <c r="F78" s="103">
        <v>550912</v>
      </c>
      <c r="G78" s="104">
        <v>685452</v>
      </c>
      <c r="H78" s="102" t="s">
        <v>71</v>
      </c>
      <c r="I78" s="102" t="s">
        <v>71</v>
      </c>
      <c r="J78" s="105">
        <v>45604</v>
      </c>
    </row>
    <row r="79" spans="1:10" ht="14.4">
      <c r="A79" s="102" t="s">
        <v>58</v>
      </c>
      <c r="B79" s="102" t="s">
        <v>152</v>
      </c>
      <c r="C79" s="102" t="s">
        <v>60</v>
      </c>
      <c r="D79" s="102" t="s">
        <v>61</v>
      </c>
      <c r="E79" s="102" t="s">
        <v>106</v>
      </c>
      <c r="F79" s="103">
        <v>551080</v>
      </c>
      <c r="G79" s="104">
        <v>89000</v>
      </c>
      <c r="H79" s="102" t="s">
        <v>62</v>
      </c>
      <c r="I79" s="102" t="s">
        <v>71</v>
      </c>
      <c r="J79" s="105">
        <v>45611</v>
      </c>
    </row>
    <row r="80" spans="1:10" ht="14.4">
      <c r="A80" s="102" t="s">
        <v>58</v>
      </c>
      <c r="B80" s="102" t="s">
        <v>152</v>
      </c>
      <c r="C80" s="102" t="s">
        <v>74</v>
      </c>
      <c r="D80" s="102" t="s">
        <v>79</v>
      </c>
      <c r="E80" s="102" t="s">
        <v>59</v>
      </c>
      <c r="F80" s="103">
        <v>550778</v>
      </c>
      <c r="G80" s="104">
        <v>415000</v>
      </c>
      <c r="H80" s="102" t="s">
        <v>62</v>
      </c>
      <c r="I80" s="102" t="s">
        <v>71</v>
      </c>
      <c r="J80" s="105">
        <v>45600</v>
      </c>
    </row>
    <row r="81" spans="1:10" ht="14.4">
      <c r="A81" s="102" t="s">
        <v>58</v>
      </c>
      <c r="B81" s="102" t="s">
        <v>152</v>
      </c>
      <c r="C81" s="102" t="s">
        <v>74</v>
      </c>
      <c r="D81" s="102" t="s">
        <v>79</v>
      </c>
      <c r="E81" s="102" t="s">
        <v>106</v>
      </c>
      <c r="F81" s="103">
        <v>551095</v>
      </c>
      <c r="G81" s="104">
        <v>625000</v>
      </c>
      <c r="H81" s="102" t="s">
        <v>62</v>
      </c>
      <c r="I81" s="102" t="s">
        <v>71</v>
      </c>
      <c r="J81" s="105">
        <v>45611</v>
      </c>
    </row>
    <row r="82" spans="1:10" ht="14.4">
      <c r="A82" s="102" t="s">
        <v>101</v>
      </c>
      <c r="B82" s="102" t="s">
        <v>153</v>
      </c>
      <c r="C82" s="102" t="s">
        <v>104</v>
      </c>
      <c r="D82" s="102" t="s">
        <v>105</v>
      </c>
      <c r="E82" s="102" t="s">
        <v>59</v>
      </c>
      <c r="F82" s="103">
        <v>551047</v>
      </c>
      <c r="G82" s="104">
        <v>583000</v>
      </c>
      <c r="H82" s="102" t="s">
        <v>62</v>
      </c>
      <c r="I82" s="102" t="s">
        <v>71</v>
      </c>
      <c r="J82" s="105">
        <v>45610</v>
      </c>
    </row>
    <row r="83" spans="1:10" ht="14.4">
      <c r="A83" s="102" t="s">
        <v>101</v>
      </c>
      <c r="B83" s="102" t="s">
        <v>153</v>
      </c>
      <c r="C83" s="102" t="s">
        <v>85</v>
      </c>
      <c r="D83" s="102" t="s">
        <v>102</v>
      </c>
      <c r="E83" s="102" t="s">
        <v>66</v>
      </c>
      <c r="F83" s="103">
        <v>551022</v>
      </c>
      <c r="G83" s="104">
        <v>165500</v>
      </c>
      <c r="H83" s="102" t="s">
        <v>62</v>
      </c>
      <c r="I83" s="102" t="s">
        <v>71</v>
      </c>
      <c r="J83" s="105">
        <v>45609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9"/>
  <dimension ref="A1:L20"/>
  <sheetViews>
    <sheetView workbookViewId="0">
      <pane ySplit="1" topLeftCell="A2" activePane="bottomLeft" state="frozen"/>
      <selection pane="bottomLeft" activeCell="A2" sqref="A2"/>
    </sheetView>
  </sheetViews>
  <sheetFormatPr defaultRowHeight="13.2"/>
  <cols>
    <col min="1" max="1" width="21.88671875" customWidth="1"/>
    <col min="2" max="2" width="9.5546875" customWidth="1"/>
    <col min="3" max="3" width="20.44140625" customWidth="1"/>
    <col min="4" max="4" width="16.33203125" customWidth="1"/>
    <col min="5" max="5" width="11.33203125" customWidth="1"/>
    <col min="6" max="6" width="14.109375" customWidth="1"/>
    <col min="7" max="7" width="11.88671875" customWidth="1"/>
    <col min="8" max="8" width="39.109375" customWidth="1"/>
  </cols>
  <sheetData>
    <row r="1" spans="1:12">
      <c r="A1" s="83" t="s">
        <v>0</v>
      </c>
      <c r="B1" s="83" t="s">
        <v>35</v>
      </c>
      <c r="C1" s="83" t="s">
        <v>1</v>
      </c>
      <c r="D1" s="83" t="s">
        <v>34</v>
      </c>
      <c r="E1" s="83" t="s">
        <v>32</v>
      </c>
      <c r="F1" s="83" t="s">
        <v>36</v>
      </c>
      <c r="G1" s="83" t="s">
        <v>33</v>
      </c>
      <c r="H1" s="83" t="s">
        <v>39</v>
      </c>
      <c r="L1">
        <v>20</v>
      </c>
    </row>
    <row r="2" spans="1:12" ht="14.4">
      <c r="A2" s="106" t="s">
        <v>65</v>
      </c>
      <c r="B2" s="106" t="s">
        <v>146</v>
      </c>
      <c r="C2" s="106" t="s">
        <v>128</v>
      </c>
      <c r="D2" s="106" t="s">
        <v>140</v>
      </c>
      <c r="E2" s="107">
        <v>551277</v>
      </c>
      <c r="F2" s="108">
        <v>295075</v>
      </c>
      <c r="G2" s="109">
        <v>45618</v>
      </c>
      <c r="H2" s="106" t="s">
        <v>141</v>
      </c>
    </row>
    <row r="3" spans="1:12" ht="14.4">
      <c r="A3" s="106" t="s">
        <v>65</v>
      </c>
      <c r="B3" s="106" t="s">
        <v>146</v>
      </c>
      <c r="C3" s="106" t="s">
        <v>125</v>
      </c>
      <c r="D3" s="106" t="s">
        <v>142</v>
      </c>
      <c r="E3" s="107">
        <v>551299</v>
      </c>
      <c r="F3" s="108">
        <v>495000</v>
      </c>
      <c r="G3" s="109">
        <v>45621</v>
      </c>
      <c r="H3" s="106" t="s">
        <v>143</v>
      </c>
    </row>
    <row r="4" spans="1:12" ht="14.4">
      <c r="A4" s="106" t="s">
        <v>65</v>
      </c>
      <c r="B4" s="106" t="s">
        <v>146</v>
      </c>
      <c r="C4" s="106" t="s">
        <v>115</v>
      </c>
      <c r="D4" s="106" t="s">
        <v>117</v>
      </c>
      <c r="E4" s="107">
        <v>550802</v>
      </c>
      <c r="F4" s="108">
        <v>147500</v>
      </c>
      <c r="G4" s="109">
        <v>45601</v>
      </c>
      <c r="H4" s="106" t="s">
        <v>118</v>
      </c>
    </row>
    <row r="5" spans="1:12" ht="14.4">
      <c r="A5" s="106" t="s">
        <v>65</v>
      </c>
      <c r="B5" s="106" t="s">
        <v>146</v>
      </c>
      <c r="C5" s="106" t="s">
        <v>120</v>
      </c>
      <c r="D5" s="106" t="s">
        <v>119</v>
      </c>
      <c r="E5" s="107">
        <v>550824</v>
      </c>
      <c r="F5" s="108">
        <v>150000</v>
      </c>
      <c r="G5" s="109">
        <v>45602</v>
      </c>
      <c r="H5" s="106" t="s">
        <v>121</v>
      </c>
    </row>
    <row r="6" spans="1:12" ht="14.4">
      <c r="A6" s="106" t="s">
        <v>65</v>
      </c>
      <c r="B6" s="106" t="s">
        <v>146</v>
      </c>
      <c r="C6" s="106" t="s">
        <v>125</v>
      </c>
      <c r="D6" s="106" t="s">
        <v>132</v>
      </c>
      <c r="E6" s="107">
        <v>551139</v>
      </c>
      <c r="F6" s="108">
        <v>115000</v>
      </c>
      <c r="G6" s="109">
        <v>45614</v>
      </c>
      <c r="H6" s="106" t="s">
        <v>133</v>
      </c>
    </row>
    <row r="7" spans="1:12" ht="14.4">
      <c r="A7" s="106" t="s">
        <v>65</v>
      </c>
      <c r="B7" s="106" t="s">
        <v>146</v>
      </c>
      <c r="C7" s="106" t="s">
        <v>125</v>
      </c>
      <c r="D7" s="106" t="s">
        <v>136</v>
      </c>
      <c r="E7" s="107">
        <v>551219</v>
      </c>
      <c r="F7" s="108">
        <v>315000</v>
      </c>
      <c r="G7" s="109">
        <v>45616</v>
      </c>
      <c r="H7" s="106" t="s">
        <v>137</v>
      </c>
    </row>
    <row r="8" spans="1:12" ht="14.4">
      <c r="A8" s="106" t="s">
        <v>63</v>
      </c>
      <c r="B8" s="106" t="s">
        <v>148</v>
      </c>
      <c r="C8" s="106" t="s">
        <v>125</v>
      </c>
      <c r="D8" s="106" t="s">
        <v>130</v>
      </c>
      <c r="E8" s="107">
        <v>551081</v>
      </c>
      <c r="F8" s="108">
        <v>345000</v>
      </c>
      <c r="G8" s="109">
        <v>45611</v>
      </c>
      <c r="H8" s="106" t="s">
        <v>131</v>
      </c>
    </row>
    <row r="9" spans="1:12" ht="14.4">
      <c r="A9" s="106" t="s">
        <v>63</v>
      </c>
      <c r="B9" s="106" t="s">
        <v>148</v>
      </c>
      <c r="C9" s="106" t="s">
        <v>125</v>
      </c>
      <c r="D9" s="106" t="s">
        <v>134</v>
      </c>
      <c r="E9" s="107">
        <v>551149</v>
      </c>
      <c r="F9" s="108">
        <v>27300</v>
      </c>
      <c r="G9" s="109">
        <v>45614</v>
      </c>
      <c r="H9" s="106" t="s">
        <v>135</v>
      </c>
    </row>
    <row r="10" spans="1:12" ht="14.4">
      <c r="A10" s="106" t="s">
        <v>87</v>
      </c>
      <c r="B10" s="106" t="s">
        <v>151</v>
      </c>
      <c r="C10" s="106" t="s">
        <v>111</v>
      </c>
      <c r="D10" s="106" t="s">
        <v>122</v>
      </c>
      <c r="E10" s="107">
        <v>550975</v>
      </c>
      <c r="F10" s="108">
        <v>8880000</v>
      </c>
      <c r="G10" s="109">
        <v>45608</v>
      </c>
      <c r="H10" s="106" t="s">
        <v>123</v>
      </c>
    </row>
    <row r="11" spans="1:12" ht="14.4">
      <c r="A11" s="106" t="s">
        <v>87</v>
      </c>
      <c r="B11" s="106" t="s">
        <v>151</v>
      </c>
      <c r="C11" s="106" t="s">
        <v>115</v>
      </c>
      <c r="D11" s="106" t="s">
        <v>138</v>
      </c>
      <c r="E11" s="107">
        <v>551241</v>
      </c>
      <c r="F11" s="108">
        <v>120000</v>
      </c>
      <c r="G11" s="109">
        <v>45617</v>
      </c>
      <c r="H11" s="106" t="s">
        <v>139</v>
      </c>
    </row>
    <row r="12" spans="1:12" ht="14.4">
      <c r="A12" s="106" t="s">
        <v>58</v>
      </c>
      <c r="B12" s="106" t="s">
        <v>152</v>
      </c>
      <c r="C12" s="106" t="s">
        <v>125</v>
      </c>
      <c r="D12" s="106" t="s">
        <v>144</v>
      </c>
      <c r="E12" s="107">
        <v>551314</v>
      </c>
      <c r="F12" s="108">
        <v>310000</v>
      </c>
      <c r="G12" s="109">
        <v>45621</v>
      </c>
      <c r="H12" s="106" t="s">
        <v>135</v>
      </c>
    </row>
    <row r="13" spans="1:12" ht="14.4">
      <c r="A13" s="106" t="s">
        <v>58</v>
      </c>
      <c r="B13" s="106" t="s">
        <v>152</v>
      </c>
      <c r="C13" s="106" t="s">
        <v>115</v>
      </c>
      <c r="D13" s="106" t="s">
        <v>114</v>
      </c>
      <c r="E13" s="107">
        <v>550771</v>
      </c>
      <c r="F13" s="108">
        <v>115000</v>
      </c>
      <c r="G13" s="109">
        <v>45600</v>
      </c>
      <c r="H13" s="106" t="s">
        <v>116</v>
      </c>
    </row>
    <row r="14" spans="1:12" ht="14.4">
      <c r="A14" s="106" t="s">
        <v>58</v>
      </c>
      <c r="B14" s="106" t="s">
        <v>152</v>
      </c>
      <c r="C14" s="106" t="s">
        <v>125</v>
      </c>
      <c r="D14" s="106" t="s">
        <v>124</v>
      </c>
      <c r="E14" s="107">
        <v>550979</v>
      </c>
      <c r="F14" s="108">
        <v>537000</v>
      </c>
      <c r="G14" s="109">
        <v>45608</v>
      </c>
      <c r="H14" s="106" t="s">
        <v>126</v>
      </c>
    </row>
    <row r="15" spans="1:12" ht="14.4">
      <c r="A15" s="106" t="s">
        <v>58</v>
      </c>
      <c r="B15" s="106" t="s">
        <v>152</v>
      </c>
      <c r="C15" s="106" t="s">
        <v>128</v>
      </c>
      <c r="D15" s="106" t="s">
        <v>127</v>
      </c>
      <c r="E15" s="107">
        <v>551010</v>
      </c>
      <c r="F15" s="108">
        <v>298839</v>
      </c>
      <c r="G15" s="109">
        <v>45608</v>
      </c>
      <c r="H15" s="106" t="s">
        <v>129</v>
      </c>
    </row>
    <row r="16" spans="1:12" ht="14.4">
      <c r="A16" s="106"/>
      <c r="B16" s="106"/>
      <c r="C16" s="106"/>
      <c r="D16" s="106"/>
      <c r="E16" s="107"/>
      <c r="F16" s="108"/>
      <c r="G16" s="109"/>
      <c r="H16" s="106"/>
    </row>
    <row r="17" spans="1:8" ht="14.4">
      <c r="A17" s="106"/>
      <c r="B17" s="106"/>
      <c r="C17" s="106"/>
      <c r="D17" s="106"/>
      <c r="E17" s="107"/>
      <c r="F17" s="108"/>
      <c r="G17" s="109"/>
      <c r="H17" s="106"/>
    </row>
    <row r="18" spans="1:8" ht="14.4">
      <c r="A18" s="106"/>
      <c r="B18" s="106"/>
      <c r="C18" s="106"/>
      <c r="D18" s="106"/>
      <c r="E18" s="107"/>
      <c r="F18" s="108"/>
      <c r="G18" s="109"/>
      <c r="H18" s="106"/>
    </row>
    <row r="19" spans="1:8" ht="14.4">
      <c r="A19" s="106"/>
      <c r="B19" s="106"/>
      <c r="C19" s="106"/>
      <c r="D19" s="106"/>
      <c r="E19" s="107"/>
      <c r="F19" s="108"/>
      <c r="G19" s="109"/>
      <c r="H19" s="106"/>
    </row>
    <row r="20" spans="1:8" ht="14.4">
      <c r="A20" s="106"/>
      <c r="B20" s="106"/>
      <c r="C20" s="106"/>
      <c r="D20" s="106"/>
      <c r="E20" s="107"/>
      <c r="F20" s="108"/>
      <c r="G20" s="109"/>
      <c r="H20" s="106"/>
    </row>
  </sheetData>
  <pageMargins left="0.7" right="0.7" top="0.75" bottom="0.75" header="0.3" footer="0.3"/>
  <legacy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2"/>
  <dimension ref="A1:L98"/>
  <sheetViews>
    <sheetView workbookViewId="0">
      <pane ySplit="1" topLeftCell="A2" activePane="bottomLeft" state="frozen"/>
      <selection pane="bottomLeft" activeCell="H16" sqref="H16"/>
    </sheetView>
  </sheetViews>
  <sheetFormatPr defaultRowHeight="13.2"/>
  <cols>
    <col min="1" max="1" width="26.5546875" customWidth="1"/>
    <col min="2" max="2" width="9.5546875" customWidth="1"/>
    <col min="3" max="3" width="14.88671875" customWidth="1"/>
    <col min="4" max="4" width="11.88671875" customWidth="1"/>
    <col min="5" max="5" width="25.5546875" customWidth="1"/>
  </cols>
  <sheetData>
    <row r="1" spans="1:12">
      <c r="A1" s="84" t="s">
        <v>0</v>
      </c>
      <c r="B1" s="85" t="s">
        <v>35</v>
      </c>
      <c r="C1" s="85" t="s">
        <v>36</v>
      </c>
      <c r="D1" s="85" t="s">
        <v>33</v>
      </c>
      <c r="E1" s="86" t="s">
        <v>41</v>
      </c>
      <c r="L1">
        <v>98</v>
      </c>
    </row>
    <row r="2" spans="1:12" ht="12.75" customHeight="1">
      <c r="A2" s="110" t="s">
        <v>68</v>
      </c>
      <c r="B2" s="110" t="s">
        <v>145</v>
      </c>
      <c r="C2" s="111">
        <v>525000</v>
      </c>
      <c r="D2" s="112">
        <v>45608</v>
      </c>
      <c r="E2" s="110" t="s">
        <v>154</v>
      </c>
    </row>
    <row r="3" spans="1:12" ht="12.75" customHeight="1">
      <c r="A3" s="110" t="s">
        <v>68</v>
      </c>
      <c r="B3" s="110" t="s">
        <v>145</v>
      </c>
      <c r="C3" s="111">
        <v>669950</v>
      </c>
      <c r="D3" s="112">
        <v>45615</v>
      </c>
      <c r="E3" s="110" t="s">
        <v>154</v>
      </c>
    </row>
    <row r="4" spans="1:12" ht="12.75" customHeight="1">
      <c r="A4" s="110" t="s">
        <v>68</v>
      </c>
      <c r="B4" s="110" t="s">
        <v>145</v>
      </c>
      <c r="C4" s="111">
        <v>559950</v>
      </c>
      <c r="D4" s="112">
        <v>45604</v>
      </c>
      <c r="E4" s="110" t="s">
        <v>154</v>
      </c>
    </row>
    <row r="5" spans="1:12" ht="12.75" customHeight="1">
      <c r="A5" s="110" t="s">
        <v>68</v>
      </c>
      <c r="B5" s="110" t="s">
        <v>145</v>
      </c>
      <c r="C5" s="111">
        <v>739950</v>
      </c>
      <c r="D5" s="112">
        <v>45604</v>
      </c>
      <c r="E5" s="110" t="s">
        <v>154</v>
      </c>
    </row>
    <row r="6" spans="1:12" ht="12.75" customHeight="1">
      <c r="A6" s="110" t="s">
        <v>68</v>
      </c>
      <c r="B6" s="110" t="s">
        <v>145</v>
      </c>
      <c r="C6" s="111">
        <v>474900</v>
      </c>
      <c r="D6" s="112">
        <v>45617</v>
      </c>
      <c r="E6" s="110" t="s">
        <v>154</v>
      </c>
    </row>
    <row r="7" spans="1:12" ht="12.75" customHeight="1">
      <c r="A7" s="110" t="s">
        <v>68</v>
      </c>
      <c r="B7" s="110" t="s">
        <v>145</v>
      </c>
      <c r="C7" s="111">
        <v>540000</v>
      </c>
      <c r="D7" s="112">
        <v>45603</v>
      </c>
      <c r="E7" s="110" t="s">
        <v>154</v>
      </c>
    </row>
    <row r="8" spans="1:12" ht="12.75" customHeight="1">
      <c r="A8" s="110" t="s">
        <v>68</v>
      </c>
      <c r="B8" s="110" t="s">
        <v>145</v>
      </c>
      <c r="C8" s="111">
        <v>630000</v>
      </c>
      <c r="D8" s="112">
        <v>45602</v>
      </c>
      <c r="E8" s="110" t="s">
        <v>154</v>
      </c>
    </row>
    <row r="9" spans="1:12" ht="12.75" customHeight="1">
      <c r="A9" s="110" t="s">
        <v>68</v>
      </c>
      <c r="B9" s="110" t="s">
        <v>145</v>
      </c>
      <c r="C9" s="111">
        <v>675000</v>
      </c>
      <c r="D9" s="112">
        <v>45597</v>
      </c>
      <c r="E9" s="110" t="s">
        <v>154</v>
      </c>
    </row>
    <row r="10" spans="1:12" ht="12.75" customHeight="1">
      <c r="A10" s="110" t="s">
        <v>68</v>
      </c>
      <c r="B10" s="110" t="s">
        <v>145</v>
      </c>
      <c r="C10" s="111">
        <v>544000</v>
      </c>
      <c r="D10" s="112">
        <v>45623</v>
      </c>
      <c r="E10" s="110" t="s">
        <v>154</v>
      </c>
    </row>
    <row r="11" spans="1:12" ht="12.75" customHeight="1">
      <c r="A11" s="110" t="s">
        <v>68</v>
      </c>
      <c r="B11" s="110" t="s">
        <v>145</v>
      </c>
      <c r="C11" s="111">
        <v>699950</v>
      </c>
      <c r="D11" s="112">
        <v>45622</v>
      </c>
      <c r="E11" s="110" t="s">
        <v>154</v>
      </c>
    </row>
    <row r="12" spans="1:12" ht="12.75" customHeight="1">
      <c r="A12" s="110" t="s">
        <v>68</v>
      </c>
      <c r="B12" s="110" t="s">
        <v>145</v>
      </c>
      <c r="C12" s="111">
        <v>679950</v>
      </c>
      <c r="D12" s="112">
        <v>45622</v>
      </c>
      <c r="E12" s="110" t="s">
        <v>154</v>
      </c>
    </row>
    <row r="13" spans="1:12" ht="14.4">
      <c r="A13" s="110" t="s">
        <v>68</v>
      </c>
      <c r="B13" s="110" t="s">
        <v>145</v>
      </c>
      <c r="C13" s="111">
        <v>674950</v>
      </c>
      <c r="D13" s="112">
        <v>45621</v>
      </c>
      <c r="E13" s="110" t="s">
        <v>154</v>
      </c>
    </row>
    <row r="14" spans="1:12" ht="14.4">
      <c r="A14" s="110" t="s">
        <v>68</v>
      </c>
      <c r="B14" s="110" t="s">
        <v>145</v>
      </c>
      <c r="C14" s="111">
        <v>689950</v>
      </c>
      <c r="D14" s="112">
        <v>45604</v>
      </c>
      <c r="E14" s="110" t="s">
        <v>154</v>
      </c>
    </row>
    <row r="15" spans="1:12" ht="14.4">
      <c r="A15" s="110" t="s">
        <v>68</v>
      </c>
      <c r="B15" s="110" t="s">
        <v>145</v>
      </c>
      <c r="C15" s="111">
        <v>624950</v>
      </c>
      <c r="D15" s="112">
        <v>45601</v>
      </c>
      <c r="E15" s="110" t="s">
        <v>154</v>
      </c>
    </row>
    <row r="16" spans="1:12" ht="14.4">
      <c r="A16" s="110" t="s">
        <v>68</v>
      </c>
      <c r="B16" s="110" t="s">
        <v>145</v>
      </c>
      <c r="C16" s="111">
        <v>640000</v>
      </c>
      <c r="D16" s="112">
        <v>45616</v>
      </c>
      <c r="E16" s="110" t="s">
        <v>154</v>
      </c>
    </row>
    <row r="17" spans="1:5" ht="14.4">
      <c r="A17" s="110" t="s">
        <v>65</v>
      </c>
      <c r="B17" s="110" t="s">
        <v>146</v>
      </c>
      <c r="C17" s="111">
        <v>115000</v>
      </c>
      <c r="D17" s="112">
        <v>45614</v>
      </c>
      <c r="E17" s="110" t="s">
        <v>155</v>
      </c>
    </row>
    <row r="18" spans="1:5" ht="14.4">
      <c r="A18" s="110" t="s">
        <v>65</v>
      </c>
      <c r="B18" s="110" t="s">
        <v>146</v>
      </c>
      <c r="C18" s="111">
        <v>349000</v>
      </c>
      <c r="D18" s="112">
        <v>45602</v>
      </c>
      <c r="E18" s="110" t="s">
        <v>156</v>
      </c>
    </row>
    <row r="19" spans="1:5" ht="14.4">
      <c r="A19" s="110" t="s">
        <v>65</v>
      </c>
      <c r="B19" s="110" t="s">
        <v>146</v>
      </c>
      <c r="C19" s="111">
        <v>670000</v>
      </c>
      <c r="D19" s="112">
        <v>45616</v>
      </c>
      <c r="E19" s="110" t="s">
        <v>156</v>
      </c>
    </row>
    <row r="20" spans="1:5" ht="14.4">
      <c r="A20" s="110" t="s">
        <v>65</v>
      </c>
      <c r="B20" s="110" t="s">
        <v>146</v>
      </c>
      <c r="C20" s="111">
        <v>147500</v>
      </c>
      <c r="D20" s="112">
        <v>45601</v>
      </c>
      <c r="E20" s="110" t="s">
        <v>155</v>
      </c>
    </row>
    <row r="21" spans="1:5" ht="14.4">
      <c r="A21" s="110" t="s">
        <v>65</v>
      </c>
      <c r="B21" s="110" t="s">
        <v>146</v>
      </c>
      <c r="C21" s="111">
        <v>740000</v>
      </c>
      <c r="D21" s="112">
        <v>45615</v>
      </c>
      <c r="E21" s="110" t="s">
        <v>156</v>
      </c>
    </row>
    <row r="22" spans="1:5" ht="14.4">
      <c r="A22" s="110" t="s">
        <v>65</v>
      </c>
      <c r="B22" s="110" t="s">
        <v>146</v>
      </c>
      <c r="C22" s="111">
        <v>431000</v>
      </c>
      <c r="D22" s="112">
        <v>45614</v>
      </c>
      <c r="E22" s="110" t="s">
        <v>156</v>
      </c>
    </row>
    <row r="23" spans="1:5" ht="14.4">
      <c r="A23" s="110" t="s">
        <v>65</v>
      </c>
      <c r="B23" s="110" t="s">
        <v>146</v>
      </c>
      <c r="C23" s="111">
        <v>305000</v>
      </c>
      <c r="D23" s="112">
        <v>45611</v>
      </c>
      <c r="E23" s="110" t="s">
        <v>156</v>
      </c>
    </row>
    <row r="24" spans="1:5" ht="14.4">
      <c r="A24" s="110" t="s">
        <v>65</v>
      </c>
      <c r="B24" s="110" t="s">
        <v>146</v>
      </c>
      <c r="C24" s="111">
        <v>295075</v>
      </c>
      <c r="D24" s="112">
        <v>45618</v>
      </c>
      <c r="E24" s="110" t="s">
        <v>155</v>
      </c>
    </row>
    <row r="25" spans="1:5" ht="14.4">
      <c r="A25" s="110" t="s">
        <v>65</v>
      </c>
      <c r="B25" s="110" t="s">
        <v>146</v>
      </c>
      <c r="C25" s="111">
        <v>495000</v>
      </c>
      <c r="D25" s="112">
        <v>45621</v>
      </c>
      <c r="E25" s="110" t="s">
        <v>155</v>
      </c>
    </row>
    <row r="26" spans="1:5" ht="14.4">
      <c r="A26" s="110" t="s">
        <v>65</v>
      </c>
      <c r="B26" s="110" t="s">
        <v>146</v>
      </c>
      <c r="C26" s="111">
        <v>890000</v>
      </c>
      <c r="D26" s="112">
        <v>45618</v>
      </c>
      <c r="E26" s="110" t="s">
        <v>156</v>
      </c>
    </row>
    <row r="27" spans="1:5" ht="14.4">
      <c r="A27" s="110" t="s">
        <v>65</v>
      </c>
      <c r="B27" s="110" t="s">
        <v>146</v>
      </c>
      <c r="C27" s="111">
        <v>475000</v>
      </c>
      <c r="D27" s="112">
        <v>45610</v>
      </c>
      <c r="E27" s="110" t="s">
        <v>154</v>
      </c>
    </row>
    <row r="28" spans="1:5" ht="14.4">
      <c r="A28" s="110" t="s">
        <v>65</v>
      </c>
      <c r="B28" s="110" t="s">
        <v>146</v>
      </c>
      <c r="C28" s="111">
        <v>150000</v>
      </c>
      <c r="D28" s="112">
        <v>45602</v>
      </c>
      <c r="E28" s="110" t="s">
        <v>155</v>
      </c>
    </row>
    <row r="29" spans="1:5" ht="14.4">
      <c r="A29" s="110" t="s">
        <v>65</v>
      </c>
      <c r="B29" s="110" t="s">
        <v>146</v>
      </c>
      <c r="C29" s="111">
        <v>315000</v>
      </c>
      <c r="D29" s="112">
        <v>45616</v>
      </c>
      <c r="E29" s="110" t="s">
        <v>155</v>
      </c>
    </row>
    <row r="30" spans="1:5" ht="14.4">
      <c r="A30" s="110" t="s">
        <v>65</v>
      </c>
      <c r="B30" s="110" t="s">
        <v>146</v>
      </c>
      <c r="C30" s="111">
        <v>390000</v>
      </c>
      <c r="D30" s="112">
        <v>45611</v>
      </c>
      <c r="E30" s="110" t="s">
        <v>156</v>
      </c>
    </row>
    <row r="31" spans="1:5" ht="14.4">
      <c r="A31" s="110" t="s">
        <v>65</v>
      </c>
      <c r="B31" s="110" t="s">
        <v>146</v>
      </c>
      <c r="C31" s="111">
        <v>759000</v>
      </c>
      <c r="D31" s="112">
        <v>45616</v>
      </c>
      <c r="E31" s="110" t="s">
        <v>156</v>
      </c>
    </row>
    <row r="32" spans="1:5" ht="14.4">
      <c r="A32" s="110" t="s">
        <v>65</v>
      </c>
      <c r="B32" s="110" t="s">
        <v>146</v>
      </c>
      <c r="C32" s="111">
        <v>499900</v>
      </c>
      <c r="D32" s="112">
        <v>45603</v>
      </c>
      <c r="E32" s="110" t="s">
        <v>156</v>
      </c>
    </row>
    <row r="33" spans="1:5" ht="14.4">
      <c r="A33" s="110" t="s">
        <v>65</v>
      </c>
      <c r="B33" s="110" t="s">
        <v>146</v>
      </c>
      <c r="C33" s="111">
        <v>700000</v>
      </c>
      <c r="D33" s="112">
        <v>45603</v>
      </c>
      <c r="E33" s="110" t="s">
        <v>156</v>
      </c>
    </row>
    <row r="34" spans="1:5" ht="14.4">
      <c r="A34" s="110" t="s">
        <v>65</v>
      </c>
      <c r="B34" s="110" t="s">
        <v>146</v>
      </c>
      <c r="C34" s="111">
        <v>605000</v>
      </c>
      <c r="D34" s="112">
        <v>45604</v>
      </c>
      <c r="E34" s="110" t="s">
        <v>156</v>
      </c>
    </row>
    <row r="35" spans="1:5" ht="14.4">
      <c r="A35" s="110" t="s">
        <v>65</v>
      </c>
      <c r="B35" s="110" t="s">
        <v>146</v>
      </c>
      <c r="C35" s="111">
        <v>390000</v>
      </c>
      <c r="D35" s="112">
        <v>45608</v>
      </c>
      <c r="E35" s="110" t="s">
        <v>156</v>
      </c>
    </row>
    <row r="36" spans="1:5" ht="14.4">
      <c r="A36" s="110" t="s">
        <v>65</v>
      </c>
      <c r="B36" s="110" t="s">
        <v>146</v>
      </c>
      <c r="C36" s="111">
        <v>688802</v>
      </c>
      <c r="D36" s="112">
        <v>45604</v>
      </c>
      <c r="E36" s="110" t="s">
        <v>154</v>
      </c>
    </row>
    <row r="37" spans="1:5" ht="14.4">
      <c r="A37" s="110" t="s">
        <v>65</v>
      </c>
      <c r="B37" s="110" t="s">
        <v>146</v>
      </c>
      <c r="C37" s="111">
        <v>472000</v>
      </c>
      <c r="D37" s="112">
        <v>45600</v>
      </c>
      <c r="E37" s="110" t="s">
        <v>156</v>
      </c>
    </row>
    <row r="38" spans="1:5" ht="14.4">
      <c r="A38" s="110" t="s">
        <v>65</v>
      </c>
      <c r="B38" s="110" t="s">
        <v>146</v>
      </c>
      <c r="C38" s="111">
        <v>725000</v>
      </c>
      <c r="D38" s="112">
        <v>45623</v>
      </c>
      <c r="E38" s="110" t="s">
        <v>156</v>
      </c>
    </row>
    <row r="39" spans="1:5" ht="14.4">
      <c r="A39" s="110" t="s">
        <v>65</v>
      </c>
      <c r="B39" s="110" t="s">
        <v>146</v>
      </c>
      <c r="C39" s="111">
        <v>419000</v>
      </c>
      <c r="D39" s="112">
        <v>45623</v>
      </c>
      <c r="E39" s="110" t="s">
        <v>156</v>
      </c>
    </row>
    <row r="40" spans="1:5" ht="14.4">
      <c r="A40" s="110" t="s">
        <v>65</v>
      </c>
      <c r="B40" s="110" t="s">
        <v>146</v>
      </c>
      <c r="C40" s="111">
        <v>184000</v>
      </c>
      <c r="D40" s="112">
        <v>45608</v>
      </c>
      <c r="E40" s="110" t="s">
        <v>156</v>
      </c>
    </row>
    <row r="41" spans="1:5" ht="14.4">
      <c r="A41" s="110" t="s">
        <v>65</v>
      </c>
      <c r="B41" s="110" t="s">
        <v>146</v>
      </c>
      <c r="C41" s="111">
        <v>415000</v>
      </c>
      <c r="D41" s="112">
        <v>45597</v>
      </c>
      <c r="E41" s="110" t="s">
        <v>156</v>
      </c>
    </row>
    <row r="42" spans="1:5" ht="14.4">
      <c r="A42" s="110" t="s">
        <v>65</v>
      </c>
      <c r="B42" s="110" t="s">
        <v>146</v>
      </c>
      <c r="C42" s="111">
        <v>243000</v>
      </c>
      <c r="D42" s="112">
        <v>45604</v>
      </c>
      <c r="E42" s="110" t="s">
        <v>156</v>
      </c>
    </row>
    <row r="43" spans="1:5" ht="14.4">
      <c r="A43" s="110" t="s">
        <v>80</v>
      </c>
      <c r="B43" s="110" t="s">
        <v>147</v>
      </c>
      <c r="C43" s="111">
        <v>445000</v>
      </c>
      <c r="D43" s="112">
        <v>45600</v>
      </c>
      <c r="E43" s="110" t="s">
        <v>156</v>
      </c>
    </row>
    <row r="44" spans="1:5" ht="14.4">
      <c r="A44" s="110" t="s">
        <v>80</v>
      </c>
      <c r="B44" s="110" t="s">
        <v>147</v>
      </c>
      <c r="C44" s="111">
        <v>370000</v>
      </c>
      <c r="D44" s="112">
        <v>45602</v>
      </c>
      <c r="E44" s="110" t="s">
        <v>156</v>
      </c>
    </row>
    <row r="45" spans="1:5" ht="14.4">
      <c r="A45" s="110" t="s">
        <v>63</v>
      </c>
      <c r="B45" s="110" t="s">
        <v>148</v>
      </c>
      <c r="C45" s="111">
        <v>380000</v>
      </c>
      <c r="D45" s="112">
        <v>45617</v>
      </c>
      <c r="E45" s="110" t="s">
        <v>156</v>
      </c>
    </row>
    <row r="46" spans="1:5" ht="14.4">
      <c r="A46" s="110" t="s">
        <v>63</v>
      </c>
      <c r="B46" s="110" t="s">
        <v>148</v>
      </c>
      <c r="C46" s="111">
        <v>625000</v>
      </c>
      <c r="D46" s="112">
        <v>45601</v>
      </c>
      <c r="E46" s="110" t="s">
        <v>156</v>
      </c>
    </row>
    <row r="47" spans="1:5" ht="14.4">
      <c r="A47" s="110" t="s">
        <v>63</v>
      </c>
      <c r="B47" s="110" t="s">
        <v>148</v>
      </c>
      <c r="C47" s="111">
        <v>435000</v>
      </c>
      <c r="D47" s="112">
        <v>45600</v>
      </c>
      <c r="E47" s="110" t="s">
        <v>156</v>
      </c>
    </row>
    <row r="48" spans="1:5" ht="14.4">
      <c r="A48" s="110" t="s">
        <v>63</v>
      </c>
      <c r="B48" s="110" t="s">
        <v>148</v>
      </c>
      <c r="C48" s="111">
        <v>345000</v>
      </c>
      <c r="D48" s="112">
        <v>45611</v>
      </c>
      <c r="E48" s="110" t="s">
        <v>155</v>
      </c>
    </row>
    <row r="49" spans="1:5" ht="14.4">
      <c r="A49" s="110" t="s">
        <v>63</v>
      </c>
      <c r="B49" s="110" t="s">
        <v>148</v>
      </c>
      <c r="C49" s="111">
        <v>740000</v>
      </c>
      <c r="D49" s="112">
        <v>45608</v>
      </c>
      <c r="E49" s="110" t="s">
        <v>156</v>
      </c>
    </row>
    <row r="50" spans="1:5" ht="14.4">
      <c r="A50" s="110" t="s">
        <v>63</v>
      </c>
      <c r="B50" s="110" t="s">
        <v>148</v>
      </c>
      <c r="C50" s="111">
        <v>745000</v>
      </c>
      <c r="D50" s="112">
        <v>45610</v>
      </c>
      <c r="E50" s="110" t="s">
        <v>156</v>
      </c>
    </row>
    <row r="51" spans="1:5" ht="14.4">
      <c r="A51" s="110" t="s">
        <v>63</v>
      </c>
      <c r="B51" s="110" t="s">
        <v>148</v>
      </c>
      <c r="C51" s="111">
        <v>445000</v>
      </c>
      <c r="D51" s="112">
        <v>45622</v>
      </c>
      <c r="E51" s="110" t="s">
        <v>156</v>
      </c>
    </row>
    <row r="52" spans="1:5" ht="14.4">
      <c r="A52" s="110" t="s">
        <v>63</v>
      </c>
      <c r="B52" s="110" t="s">
        <v>148</v>
      </c>
      <c r="C52" s="111">
        <v>27300</v>
      </c>
      <c r="D52" s="112">
        <v>45614</v>
      </c>
      <c r="E52" s="110" t="s">
        <v>155</v>
      </c>
    </row>
    <row r="53" spans="1:5" ht="14.4">
      <c r="A53" s="110" t="s">
        <v>63</v>
      </c>
      <c r="B53" s="110" t="s">
        <v>148</v>
      </c>
      <c r="C53" s="111">
        <v>479000</v>
      </c>
      <c r="D53" s="112">
        <v>45604</v>
      </c>
      <c r="E53" s="110" t="s">
        <v>156</v>
      </c>
    </row>
    <row r="54" spans="1:5" ht="14.4">
      <c r="A54" s="110" t="s">
        <v>63</v>
      </c>
      <c r="B54" s="110" t="s">
        <v>148</v>
      </c>
      <c r="C54" s="111">
        <v>1250000</v>
      </c>
      <c r="D54" s="112">
        <v>45614</v>
      </c>
      <c r="E54" s="110" t="s">
        <v>156</v>
      </c>
    </row>
    <row r="55" spans="1:5" ht="14.4">
      <c r="A55" s="110" t="s">
        <v>63</v>
      </c>
      <c r="B55" s="110" t="s">
        <v>148</v>
      </c>
      <c r="C55" s="111">
        <v>465000</v>
      </c>
      <c r="D55" s="112">
        <v>45616</v>
      </c>
      <c r="E55" s="110" t="s">
        <v>156</v>
      </c>
    </row>
    <row r="56" spans="1:5" ht="14.4">
      <c r="A56" s="110" t="s">
        <v>63</v>
      </c>
      <c r="B56" s="110" t="s">
        <v>148</v>
      </c>
      <c r="C56" s="111">
        <v>412000</v>
      </c>
      <c r="D56" s="112">
        <v>45611</v>
      </c>
      <c r="E56" s="110" t="s">
        <v>156</v>
      </c>
    </row>
    <row r="57" spans="1:5" ht="14.4">
      <c r="A57" s="110" t="s">
        <v>63</v>
      </c>
      <c r="B57" s="110" t="s">
        <v>148</v>
      </c>
      <c r="C57" s="111">
        <v>465000</v>
      </c>
      <c r="D57" s="112">
        <v>45597</v>
      </c>
      <c r="E57" s="110" t="s">
        <v>156</v>
      </c>
    </row>
    <row r="58" spans="1:5" ht="14.4">
      <c r="A58" s="110" t="s">
        <v>63</v>
      </c>
      <c r="B58" s="110" t="s">
        <v>148</v>
      </c>
      <c r="C58" s="111">
        <v>321950</v>
      </c>
      <c r="D58" s="112">
        <v>45597</v>
      </c>
      <c r="E58" s="110" t="s">
        <v>156</v>
      </c>
    </row>
    <row r="59" spans="1:5" ht="14.4">
      <c r="A59" s="110" t="s">
        <v>63</v>
      </c>
      <c r="B59" s="110" t="s">
        <v>148</v>
      </c>
      <c r="C59" s="111">
        <v>315000</v>
      </c>
      <c r="D59" s="112">
        <v>45604</v>
      </c>
      <c r="E59" s="110" t="s">
        <v>156</v>
      </c>
    </row>
    <row r="60" spans="1:5" ht="14.4">
      <c r="A60" s="110" t="s">
        <v>63</v>
      </c>
      <c r="B60" s="110" t="s">
        <v>148</v>
      </c>
      <c r="C60" s="111">
        <v>439900</v>
      </c>
      <c r="D60" s="112">
        <v>45604</v>
      </c>
      <c r="E60" s="110" t="s">
        <v>156</v>
      </c>
    </row>
    <row r="61" spans="1:5" ht="14.4">
      <c r="A61" s="110" t="s">
        <v>63</v>
      </c>
      <c r="B61" s="110" t="s">
        <v>148</v>
      </c>
      <c r="C61" s="111">
        <v>444400</v>
      </c>
      <c r="D61" s="112">
        <v>45604</v>
      </c>
      <c r="E61" s="110" t="s">
        <v>156</v>
      </c>
    </row>
    <row r="62" spans="1:5" ht="14.4">
      <c r="A62" s="110" t="s">
        <v>63</v>
      </c>
      <c r="B62" s="110" t="s">
        <v>148</v>
      </c>
      <c r="C62" s="111">
        <v>700000</v>
      </c>
      <c r="D62" s="112">
        <v>45600</v>
      </c>
      <c r="E62" s="110" t="s">
        <v>156</v>
      </c>
    </row>
    <row r="63" spans="1:5" ht="14.4">
      <c r="A63" s="110" t="s">
        <v>63</v>
      </c>
      <c r="B63" s="110" t="s">
        <v>148</v>
      </c>
      <c r="C63" s="111">
        <v>395000</v>
      </c>
      <c r="D63" s="112">
        <v>45614</v>
      </c>
      <c r="E63" s="110" t="s">
        <v>156</v>
      </c>
    </row>
    <row r="64" spans="1:5" ht="14.4">
      <c r="A64" s="110" t="s">
        <v>63</v>
      </c>
      <c r="B64" s="110" t="s">
        <v>148</v>
      </c>
      <c r="C64" s="111">
        <v>415000</v>
      </c>
      <c r="D64" s="112">
        <v>45601</v>
      </c>
      <c r="E64" s="110" t="s">
        <v>156</v>
      </c>
    </row>
    <row r="65" spans="1:5" ht="14.4">
      <c r="A65" s="110" t="s">
        <v>63</v>
      </c>
      <c r="B65" s="110" t="s">
        <v>148</v>
      </c>
      <c r="C65" s="111">
        <v>330000</v>
      </c>
      <c r="D65" s="112">
        <v>45611</v>
      </c>
      <c r="E65" s="110" t="s">
        <v>156</v>
      </c>
    </row>
    <row r="66" spans="1:5" ht="14.4">
      <c r="A66" s="110" t="s">
        <v>97</v>
      </c>
      <c r="B66" s="110" t="s">
        <v>149</v>
      </c>
      <c r="C66" s="111">
        <v>519000</v>
      </c>
      <c r="D66" s="112">
        <v>45608</v>
      </c>
      <c r="E66" s="110" t="s">
        <v>156</v>
      </c>
    </row>
    <row r="67" spans="1:5" ht="14.4">
      <c r="A67" s="110" t="s">
        <v>97</v>
      </c>
      <c r="B67" s="110" t="s">
        <v>149</v>
      </c>
      <c r="C67" s="111">
        <v>350000</v>
      </c>
      <c r="D67" s="112">
        <v>45621</v>
      </c>
      <c r="E67" s="110" t="s">
        <v>156</v>
      </c>
    </row>
    <row r="68" spans="1:5" ht="14.4">
      <c r="A68" s="110" t="s">
        <v>97</v>
      </c>
      <c r="B68" s="110" t="s">
        <v>149</v>
      </c>
      <c r="C68" s="111">
        <v>525000</v>
      </c>
      <c r="D68" s="112">
        <v>45611</v>
      </c>
      <c r="E68" s="110" t="s">
        <v>156</v>
      </c>
    </row>
    <row r="69" spans="1:5" ht="14.4">
      <c r="A69" s="110" t="s">
        <v>97</v>
      </c>
      <c r="B69" s="110" t="s">
        <v>149</v>
      </c>
      <c r="C69" s="111">
        <v>820000</v>
      </c>
      <c r="D69" s="112">
        <v>45604</v>
      </c>
      <c r="E69" s="110" t="s">
        <v>156</v>
      </c>
    </row>
    <row r="70" spans="1:5" ht="14.4">
      <c r="A70" s="110" t="s">
        <v>107</v>
      </c>
      <c r="B70" s="110" t="s">
        <v>150</v>
      </c>
      <c r="C70" s="111">
        <v>375000</v>
      </c>
      <c r="D70" s="112">
        <v>45611</v>
      </c>
      <c r="E70" s="110" t="s">
        <v>156</v>
      </c>
    </row>
    <row r="71" spans="1:5" ht="14.4">
      <c r="A71" s="110" t="s">
        <v>87</v>
      </c>
      <c r="B71" s="110" t="s">
        <v>151</v>
      </c>
      <c r="C71" s="111">
        <v>495000</v>
      </c>
      <c r="D71" s="112">
        <v>45611</v>
      </c>
      <c r="E71" s="110" t="s">
        <v>156</v>
      </c>
    </row>
    <row r="72" spans="1:5" ht="14.4">
      <c r="A72" s="110" t="s">
        <v>87</v>
      </c>
      <c r="B72" s="110" t="s">
        <v>151</v>
      </c>
      <c r="C72" s="111">
        <v>399999</v>
      </c>
      <c r="D72" s="112">
        <v>45614</v>
      </c>
      <c r="E72" s="110" t="s">
        <v>156</v>
      </c>
    </row>
    <row r="73" spans="1:5" ht="14.4">
      <c r="A73" s="110" t="s">
        <v>87</v>
      </c>
      <c r="B73" s="110" t="s">
        <v>151</v>
      </c>
      <c r="C73" s="111">
        <v>545000</v>
      </c>
      <c r="D73" s="112">
        <v>45603</v>
      </c>
      <c r="E73" s="110" t="s">
        <v>156</v>
      </c>
    </row>
    <row r="74" spans="1:5" ht="14.4">
      <c r="A74" s="110" t="s">
        <v>87</v>
      </c>
      <c r="B74" s="110" t="s">
        <v>151</v>
      </c>
      <c r="C74" s="111">
        <v>450000</v>
      </c>
      <c r="D74" s="112">
        <v>45611</v>
      </c>
      <c r="E74" s="110" t="s">
        <v>156</v>
      </c>
    </row>
    <row r="75" spans="1:5" ht="14.4">
      <c r="A75" s="110" t="s">
        <v>87</v>
      </c>
      <c r="B75" s="110" t="s">
        <v>151</v>
      </c>
      <c r="C75" s="111">
        <v>505000</v>
      </c>
      <c r="D75" s="112">
        <v>45603</v>
      </c>
      <c r="E75" s="110" t="s">
        <v>156</v>
      </c>
    </row>
    <row r="76" spans="1:5" ht="14.4">
      <c r="A76" s="110" t="s">
        <v>87</v>
      </c>
      <c r="B76" s="110" t="s">
        <v>151</v>
      </c>
      <c r="C76" s="111">
        <v>380000</v>
      </c>
      <c r="D76" s="112">
        <v>45618</v>
      </c>
      <c r="E76" s="110" t="s">
        <v>156</v>
      </c>
    </row>
    <row r="77" spans="1:5" ht="14.4">
      <c r="A77" s="110" t="s">
        <v>87</v>
      </c>
      <c r="B77" s="110" t="s">
        <v>151</v>
      </c>
      <c r="C77" s="111">
        <v>1075000</v>
      </c>
      <c r="D77" s="112">
        <v>45618</v>
      </c>
      <c r="E77" s="110" t="s">
        <v>156</v>
      </c>
    </row>
    <row r="78" spans="1:5" ht="14.4">
      <c r="A78" s="110" t="s">
        <v>87</v>
      </c>
      <c r="B78" s="110" t="s">
        <v>151</v>
      </c>
      <c r="C78" s="111">
        <v>619000</v>
      </c>
      <c r="D78" s="112">
        <v>45618</v>
      </c>
      <c r="E78" s="110" t="s">
        <v>156</v>
      </c>
    </row>
    <row r="79" spans="1:5" ht="14.4">
      <c r="A79" s="110" t="s">
        <v>87</v>
      </c>
      <c r="B79" s="110" t="s">
        <v>151</v>
      </c>
      <c r="C79" s="111">
        <v>120000</v>
      </c>
      <c r="D79" s="112">
        <v>45617</v>
      </c>
      <c r="E79" s="110" t="s">
        <v>155</v>
      </c>
    </row>
    <row r="80" spans="1:5" ht="14.4">
      <c r="A80" s="110" t="s">
        <v>87</v>
      </c>
      <c r="B80" s="110" t="s">
        <v>151</v>
      </c>
      <c r="C80" s="111">
        <v>324000</v>
      </c>
      <c r="D80" s="112">
        <v>45609</v>
      </c>
      <c r="E80" s="110" t="s">
        <v>156</v>
      </c>
    </row>
    <row r="81" spans="1:5" ht="14.4">
      <c r="A81" s="110" t="s">
        <v>87</v>
      </c>
      <c r="B81" s="110" t="s">
        <v>151</v>
      </c>
      <c r="C81" s="111">
        <v>8880000</v>
      </c>
      <c r="D81" s="112">
        <v>45608</v>
      </c>
      <c r="E81" s="110" t="s">
        <v>155</v>
      </c>
    </row>
    <row r="82" spans="1:5" ht="14.4">
      <c r="A82" s="110" t="s">
        <v>58</v>
      </c>
      <c r="B82" s="110" t="s">
        <v>152</v>
      </c>
      <c r="C82" s="111">
        <v>310000</v>
      </c>
      <c r="D82" s="112">
        <v>45621</v>
      </c>
      <c r="E82" s="110" t="s">
        <v>155</v>
      </c>
    </row>
    <row r="83" spans="1:5" ht="14.4">
      <c r="A83" s="110" t="s">
        <v>58</v>
      </c>
      <c r="B83" s="110" t="s">
        <v>152</v>
      </c>
      <c r="C83" s="111">
        <v>415000</v>
      </c>
      <c r="D83" s="112">
        <v>45600</v>
      </c>
      <c r="E83" s="110" t="s">
        <v>156</v>
      </c>
    </row>
    <row r="84" spans="1:5" ht="14.4">
      <c r="A84" s="110" t="s">
        <v>58</v>
      </c>
      <c r="B84" s="110" t="s">
        <v>152</v>
      </c>
      <c r="C84" s="111">
        <v>685452</v>
      </c>
      <c r="D84" s="112">
        <v>45604</v>
      </c>
      <c r="E84" s="110" t="s">
        <v>154</v>
      </c>
    </row>
    <row r="85" spans="1:5" ht="14.4">
      <c r="A85" s="110" t="s">
        <v>58</v>
      </c>
      <c r="B85" s="110" t="s">
        <v>152</v>
      </c>
      <c r="C85" s="111">
        <v>494900</v>
      </c>
      <c r="D85" s="112">
        <v>45597</v>
      </c>
      <c r="E85" s="110" t="s">
        <v>156</v>
      </c>
    </row>
    <row r="86" spans="1:5" ht="14.4">
      <c r="A86" s="110" t="s">
        <v>58</v>
      </c>
      <c r="B86" s="110" t="s">
        <v>152</v>
      </c>
      <c r="C86" s="111">
        <v>200000</v>
      </c>
      <c r="D86" s="112">
        <v>45623</v>
      </c>
      <c r="E86" s="110" t="s">
        <v>156</v>
      </c>
    </row>
    <row r="87" spans="1:5" ht="14.4">
      <c r="A87" s="110" t="s">
        <v>58</v>
      </c>
      <c r="B87" s="110" t="s">
        <v>152</v>
      </c>
      <c r="C87" s="111">
        <v>699128</v>
      </c>
      <c r="D87" s="112">
        <v>45623</v>
      </c>
      <c r="E87" s="110" t="s">
        <v>154</v>
      </c>
    </row>
    <row r="88" spans="1:5" ht="14.4">
      <c r="A88" s="110" t="s">
        <v>58</v>
      </c>
      <c r="B88" s="110" t="s">
        <v>152</v>
      </c>
      <c r="C88" s="111">
        <v>537000</v>
      </c>
      <c r="D88" s="112">
        <v>45608</v>
      </c>
      <c r="E88" s="110" t="s">
        <v>155</v>
      </c>
    </row>
    <row r="89" spans="1:5" ht="14.4">
      <c r="A89" s="110" t="s">
        <v>58</v>
      </c>
      <c r="B89" s="110" t="s">
        <v>152</v>
      </c>
      <c r="C89" s="111">
        <v>115000</v>
      </c>
      <c r="D89" s="112">
        <v>45600</v>
      </c>
      <c r="E89" s="110" t="s">
        <v>155</v>
      </c>
    </row>
    <row r="90" spans="1:5" ht="14.4">
      <c r="A90" s="110" t="s">
        <v>58</v>
      </c>
      <c r="B90" s="110" t="s">
        <v>152</v>
      </c>
      <c r="C90" s="111">
        <v>298839</v>
      </c>
      <c r="D90" s="112">
        <v>45608</v>
      </c>
      <c r="E90" s="110" t="s">
        <v>155</v>
      </c>
    </row>
    <row r="91" spans="1:5" ht="14.4">
      <c r="A91" s="110" t="s">
        <v>58</v>
      </c>
      <c r="B91" s="110" t="s">
        <v>152</v>
      </c>
      <c r="C91" s="111">
        <v>620000</v>
      </c>
      <c r="D91" s="112">
        <v>45614</v>
      </c>
      <c r="E91" s="110" t="s">
        <v>156</v>
      </c>
    </row>
    <row r="92" spans="1:5" ht="14.4">
      <c r="A92" s="110" t="s">
        <v>58</v>
      </c>
      <c r="B92" s="110" t="s">
        <v>152</v>
      </c>
      <c r="C92" s="111">
        <v>485000</v>
      </c>
      <c r="D92" s="112">
        <v>45611</v>
      </c>
      <c r="E92" s="110" t="s">
        <v>156</v>
      </c>
    </row>
    <row r="93" spans="1:5" ht="14.4">
      <c r="A93" s="110" t="s">
        <v>58</v>
      </c>
      <c r="B93" s="110" t="s">
        <v>152</v>
      </c>
      <c r="C93" s="111">
        <v>625000</v>
      </c>
      <c r="D93" s="112">
        <v>45611</v>
      </c>
      <c r="E93" s="110" t="s">
        <v>156</v>
      </c>
    </row>
    <row r="94" spans="1:5" ht="14.4">
      <c r="A94" s="110" t="s">
        <v>58</v>
      </c>
      <c r="B94" s="110" t="s">
        <v>152</v>
      </c>
      <c r="C94" s="111">
        <v>89000</v>
      </c>
      <c r="D94" s="112">
        <v>45611</v>
      </c>
      <c r="E94" s="110" t="s">
        <v>156</v>
      </c>
    </row>
    <row r="95" spans="1:5" ht="14.4">
      <c r="A95" s="110" t="s">
        <v>58</v>
      </c>
      <c r="B95" s="110" t="s">
        <v>152</v>
      </c>
      <c r="C95" s="111">
        <v>595458</v>
      </c>
      <c r="D95" s="112">
        <v>45614</v>
      </c>
      <c r="E95" s="110" t="s">
        <v>154</v>
      </c>
    </row>
    <row r="96" spans="1:5" ht="14.4">
      <c r="A96" s="110" t="s">
        <v>58</v>
      </c>
      <c r="B96" s="110" t="s">
        <v>152</v>
      </c>
      <c r="C96" s="111">
        <v>596361</v>
      </c>
      <c r="D96" s="112">
        <v>45618</v>
      </c>
      <c r="E96" s="110" t="s">
        <v>154</v>
      </c>
    </row>
    <row r="97" spans="1:5" ht="14.4">
      <c r="A97" s="110" t="s">
        <v>101</v>
      </c>
      <c r="B97" s="110" t="s">
        <v>153</v>
      </c>
      <c r="C97" s="111">
        <v>583000</v>
      </c>
      <c r="D97" s="112">
        <v>45610</v>
      </c>
      <c r="E97" s="110" t="s">
        <v>156</v>
      </c>
    </row>
    <row r="98" spans="1:5" ht="14.4">
      <c r="A98" s="110" t="s">
        <v>101</v>
      </c>
      <c r="B98" s="110" t="s">
        <v>153</v>
      </c>
      <c r="C98" s="111">
        <v>165500</v>
      </c>
      <c r="D98" s="112">
        <v>45609</v>
      </c>
      <c r="E98" s="110" t="s">
        <v>156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13</vt:i4>
      </vt:variant>
    </vt:vector>
  </HeadingPairs>
  <TitlesOfParts>
    <vt:vector size="22" baseType="lpstr">
      <vt:lpstr>OVERALL STATS</vt:lpstr>
      <vt:lpstr>SALES STATS</vt:lpstr>
      <vt:lpstr>LOAN ONLY STATS</vt:lpstr>
      <vt:lpstr>BRANCH SALES TRACKING</vt:lpstr>
      <vt:lpstr>LENDER TRACKING</vt:lpstr>
      <vt:lpstr>BUILDER TRACKING</vt:lpstr>
      <vt:lpstr>SALES_LIST</vt:lpstr>
      <vt:lpstr>LOANS_LIST</vt:lpstr>
      <vt:lpstr>SALESLOANSLIST</vt:lpstr>
      <vt:lpstr>CommercialLoansMarket</vt:lpstr>
      <vt:lpstr>CommercialSalesMarket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2024-12-29T16:11:45Z</dcterms:modified>
</cp:coreProperties>
</file>