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23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STATS'!$A$16:$C$17</definedName>
    <definedName name="CommercialSalesMarket">'SALES STATS'!$A$39:$C$41</definedName>
    <definedName name="ConstructionLoansMarket">'LOAN ONLY STATS'!$A$30:$C$30</definedName>
    <definedName name="ConventionalLoansExcludingInclineMarket">'LOAN ONLY STATS'!#REF!</definedName>
    <definedName name="ConventionalLoansMarket">'LOAN ONLY STATS'!$A$7:$C$10</definedName>
    <definedName name="CreditLineLoansMarket">'LOAN ONLY STATS'!$A$23:$C$24</definedName>
    <definedName name="HardMoneyLoansMarket">'LOAN ONLY STATS'!$A$36:$C$36</definedName>
    <definedName name="InclineSalesMarket">'SALES STATS'!#REF!</definedName>
    <definedName name="OverallLoans">'OVERALL STATS'!$A$20:$C$24</definedName>
    <definedName name="OverallSales">'OVERALL STATS'!$A$7:$C$14</definedName>
    <definedName name="OverallSalesAndLoans">'OVERALL STATS'!$A$30:$C$37</definedName>
    <definedName name="_xlnm.Print_Titles" localSheetId="1">'SALES STATS'!$1:$6</definedName>
    <definedName name="ResaleMarket">'SALES STATS'!$A$7:$C$13</definedName>
    <definedName name="ResidentialResaleMarket">'SALES STATS'!$A$27:$C$33</definedName>
    <definedName name="ResidentialSalesExcludingInclineMarket">'SALES STATS'!#REF!</definedName>
    <definedName name="SubdivisionMarket">'SALES STATS'!$A$19:$C$21</definedName>
    <definedName name="VacantLandSalesMarket">'SALES STATS'!$A$47:$C$49</definedName>
  </definedNames>
  <calcPr calcId="124519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A2" i="23"/>
  <c r="C9"/>
  <c r="F5" s="1"/>
  <c r="B9"/>
  <c r="G36" i="3"/>
  <c r="G24"/>
  <c r="G23"/>
  <c r="G17"/>
  <c r="G16"/>
  <c r="G10"/>
  <c r="G9"/>
  <c r="G8"/>
  <c r="G7"/>
  <c r="G49" i="2"/>
  <c r="G48"/>
  <c r="G47"/>
  <c r="G41"/>
  <c r="G40"/>
  <c r="G39"/>
  <c r="G33"/>
  <c r="G32"/>
  <c r="G31"/>
  <c r="G30"/>
  <c r="G29"/>
  <c r="G28"/>
  <c r="G27"/>
  <c r="G21"/>
  <c r="G20"/>
  <c r="G19"/>
  <c r="G13"/>
  <c r="G12"/>
  <c r="G11"/>
  <c r="G10"/>
  <c r="G9"/>
  <c r="G8"/>
  <c r="G7"/>
  <c r="G37" i="1"/>
  <c r="G36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C31" i="3"/>
  <c r="B31"/>
  <c r="C18"/>
  <c r="B18"/>
  <c r="C42" i="2"/>
  <c r="B42"/>
  <c r="B15" i="1"/>
  <c r="C15"/>
  <c r="B37" i="3"/>
  <c r="C37"/>
  <c r="B25"/>
  <c r="C25"/>
  <c r="B11"/>
  <c r="D7" s="1"/>
  <c r="C11"/>
  <c r="E7" s="1"/>
  <c r="B50" i="2"/>
  <c r="C50"/>
  <c r="B34"/>
  <c r="D28" s="1"/>
  <c r="C34"/>
  <c r="E28" s="1"/>
  <c r="A2"/>
  <c r="B22"/>
  <c r="D20" s="1"/>
  <c r="C22"/>
  <c r="E5" i="23" l="1"/>
  <c r="F8"/>
  <c r="E8"/>
  <c r="F7"/>
  <c r="E7"/>
  <c r="F6"/>
  <c r="E6"/>
  <c r="D17" i="3"/>
  <c r="E16"/>
  <c r="D16"/>
  <c r="E17"/>
  <c r="E9"/>
  <c r="D9"/>
  <c r="E9" i="1"/>
  <c r="D9"/>
  <c r="E49" i="2"/>
  <c r="D49"/>
  <c r="E29"/>
  <c r="D29"/>
  <c r="E48"/>
  <c r="D41"/>
  <c r="E40"/>
  <c r="D39"/>
  <c r="D33"/>
  <c r="D8" i="3"/>
  <c r="E10"/>
  <c r="D10"/>
  <c r="E8"/>
  <c r="E24"/>
  <c r="D24"/>
  <c r="D48" i="2"/>
  <c r="D40"/>
  <c r="E39"/>
  <c r="E41"/>
  <c r="E33"/>
  <c r="E21"/>
  <c r="D21"/>
  <c r="E47"/>
  <c r="E27"/>
  <c r="E30"/>
  <c r="E32"/>
  <c r="E20"/>
  <c r="E19"/>
  <c r="D19"/>
  <c r="D31"/>
  <c r="E31"/>
  <c r="D32"/>
  <c r="D30"/>
  <c r="D27"/>
  <c r="D47"/>
  <c r="A2" i="3"/>
  <c r="E36"/>
  <c r="B14" i="2"/>
  <c r="C14"/>
  <c r="B25" i="1"/>
  <c r="C25"/>
  <c r="B38"/>
  <c r="C38"/>
  <c r="F9" i="23" l="1"/>
  <c r="E9"/>
  <c r="E33" i="1"/>
  <c r="D33"/>
  <c r="E24"/>
  <c r="D24"/>
  <c r="E9" i="2"/>
  <c r="D9"/>
  <c r="E18" i="3"/>
  <c r="D18"/>
  <c r="E42" i="2"/>
  <c r="D42"/>
  <c r="D34" i="1"/>
  <c r="E23"/>
  <c r="D23"/>
  <c r="E36"/>
  <c r="E34"/>
  <c r="E32"/>
  <c r="E35"/>
  <c r="D36" i="3"/>
  <c r="E23"/>
  <c r="D23"/>
  <c r="D50" i="2"/>
  <c r="E50"/>
  <c r="E34"/>
  <c r="D34"/>
  <c r="D8"/>
  <c r="D7"/>
  <c r="D10"/>
  <c r="D12"/>
  <c r="D11"/>
  <c r="D13"/>
  <c r="E7"/>
  <c r="E12"/>
  <c r="E8"/>
  <c r="E11"/>
  <c r="E13"/>
  <c r="E10"/>
  <c r="E31" i="1"/>
  <c r="E30"/>
  <c r="E37"/>
  <c r="D30"/>
  <c r="E8"/>
  <c r="D11"/>
  <c r="D8"/>
  <c r="D7"/>
  <c r="E14"/>
  <c r="E11"/>
  <c r="D10"/>
  <c r="D12"/>
  <c r="D13"/>
  <c r="D14"/>
  <c r="D22"/>
  <c r="E20"/>
  <c r="E21"/>
  <c r="E22"/>
  <c r="D36"/>
  <c r="D31"/>
  <c r="E7"/>
  <c r="D37"/>
  <c r="D32"/>
  <c r="D21"/>
  <c r="D20"/>
  <c r="E10"/>
  <c r="E12"/>
  <c r="D35"/>
  <c r="E13"/>
  <c r="E38" l="1"/>
  <c r="D38"/>
  <c r="E37" i="3"/>
  <c r="E25"/>
  <c r="D25"/>
  <c r="D37"/>
  <c r="E11"/>
  <c r="D11"/>
  <c r="E22" i="2"/>
  <c r="D22"/>
  <c r="D15" i="1"/>
  <c r="E15"/>
  <c r="E14" i="2"/>
  <c r="D14"/>
  <c r="D25" i="1"/>
  <c r="E25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<sst xmlns="http://schemas.openxmlformats.org/spreadsheetml/2006/main" count="1358" uniqueCount="163">
  <si>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</si>
  <si>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</si>
  <si>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</si>
  <si>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</si>
  <si>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</si>
  <si>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</si>
  <si>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</si>
  <si>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</si>
  <si>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</si>
  <si>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</si>
  <si>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</si>
  <si>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</si>
  <si>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</si>
  <si>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</si>
  <si>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</si>
  <si>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</si>
  <si>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</si>
  <si>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</si>
  <si>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</si>
  <si>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</si>
  <si>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</si>
  <si>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</si>
  <si>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</si>
  <si>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</si>
  <si>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</si>
  <si>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</si>
  <si>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</si>
  <si>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PROPTYPE</t>
  </si>
  <si>
    <t>(All)</t>
  </si>
  <si>
    <t>Grand Total</t>
  </si>
  <si>
    <t>% OF CLOSINGS</t>
  </si>
  <si>
    <t>EO</t>
  </si>
  <si>
    <t>DOCNUM</t>
  </si>
  <si>
    <t>RECDATE</t>
  </si>
  <si>
    <t>APN</t>
  </si>
  <si>
    <t>RECBY</t>
  </si>
  <si>
    <t>AMOUNT</t>
  </si>
  <si>
    <t>SUB</t>
  </si>
  <si>
    <t>INSURED</t>
  </si>
  <si>
    <t>LENDER</t>
  </si>
  <si>
    <t>Values</t>
  </si>
  <si>
    <t>DOCTYPE</t>
  </si>
  <si>
    <t>Last Row:</t>
  </si>
  <si>
    <t>SEE CHARTS BELOW:</t>
  </si>
  <si>
    <t>(blank)</t>
  </si>
  <si>
    <t>BUILDER/DEVELOPER DEAL</t>
  </si>
  <si>
    <t>% OF DOLLAR VOLUME</t>
  </si>
  <si>
    <t>OVERALL TITLE COMPANY MARKET STATISTICS (Carson City, NV)</t>
  </si>
  <si>
    <t>SALES MARKET (Carson City, NV)</t>
  </si>
  <si>
    <t>LOAN ONLY MARKETS (Carson City, NV)</t>
  </si>
  <si>
    <t>RANK BY CLOSINGS</t>
  </si>
  <si>
    <t>RANK BY DOLLAR VOLUME</t>
  </si>
  <si>
    <t>BUILDER</t>
  </si>
  <si>
    <t>BUILDER TRACKING</t>
  </si>
  <si>
    <t>DOLLARVOL</t>
  </si>
  <si>
    <t>AVERAGE</t>
  </si>
  <si>
    <t>% OF $$$ VOLUME</t>
  </si>
  <si>
    <t>Reporting Period: DECEMBER, 2024</t>
  </si>
  <si>
    <t>First American Title</t>
  </si>
  <si>
    <t>SINGLE FAM RES.</t>
  </si>
  <si>
    <t>KIETZKE</t>
  </si>
  <si>
    <t>TM</t>
  </si>
  <si>
    <t>NO</t>
  </si>
  <si>
    <t>First Centennial Title</t>
  </si>
  <si>
    <t>CARSON CITY</t>
  </si>
  <si>
    <t>23</t>
  </si>
  <si>
    <t>Core Title</t>
  </si>
  <si>
    <t>KDJ</t>
  </si>
  <si>
    <t>DC</t>
  </si>
  <si>
    <t>Signature Title</t>
  </si>
  <si>
    <t>LONGLEY</t>
  </si>
  <si>
    <t>CA</t>
  </si>
  <si>
    <t>Landmark Title</t>
  </si>
  <si>
    <t>PLUMB</t>
  </si>
  <si>
    <t>DP</t>
  </si>
  <si>
    <t>RIDGEVIEW</t>
  </si>
  <si>
    <t>10</t>
  </si>
  <si>
    <t>MOBILE HOME</t>
  </si>
  <si>
    <t>ZEPHYR</t>
  </si>
  <si>
    <t>JML</t>
  </si>
  <si>
    <t>2-4 PLEX</t>
  </si>
  <si>
    <t>9</t>
  </si>
  <si>
    <t>002-244-05</t>
  </si>
  <si>
    <t>COMMERCIAL</t>
  </si>
  <si>
    <t>Ticor Title</t>
  </si>
  <si>
    <t>DKC</t>
  </si>
  <si>
    <t>Calatlantic Title West</t>
  </si>
  <si>
    <t>MCCARRAN</t>
  </si>
  <si>
    <t>LH</t>
  </si>
  <si>
    <t>YES</t>
  </si>
  <si>
    <t>LENNAR RENO LLC</t>
  </si>
  <si>
    <t>CONDO/TWNHSE</t>
  </si>
  <si>
    <t>Stewart Title</t>
  </si>
  <si>
    <t>UNK</t>
  </si>
  <si>
    <t>KA</t>
  </si>
  <si>
    <t>AE</t>
  </si>
  <si>
    <t>CAPITOL HOMEBUILDERS LLC</t>
  </si>
  <si>
    <t>APARTMENT BLDG.</t>
  </si>
  <si>
    <t>DAMONTE</t>
  </si>
  <si>
    <t>24</t>
  </si>
  <si>
    <t>AMG</t>
  </si>
  <si>
    <t>CC BUILDERS LLC</t>
  </si>
  <si>
    <t>MF</t>
  </si>
  <si>
    <t>5</t>
  </si>
  <si>
    <t>VACANT LAND</t>
  </si>
  <si>
    <t>17</t>
  </si>
  <si>
    <t>MINDEN</t>
  </si>
  <si>
    <t>ET</t>
  </si>
  <si>
    <t>15</t>
  </si>
  <si>
    <t>LAKESIDE</t>
  </si>
  <si>
    <t>SL</t>
  </si>
  <si>
    <t>LT BUILDERS LLC</t>
  </si>
  <si>
    <t>RC</t>
  </si>
  <si>
    <t>SAB</t>
  </si>
  <si>
    <t>GARDNERVILLE</t>
  </si>
  <si>
    <t>RLT</t>
  </si>
  <si>
    <t>SD</t>
  </si>
  <si>
    <t>LM</t>
  </si>
  <si>
    <t>3</t>
  </si>
  <si>
    <t>ASK</t>
  </si>
  <si>
    <t>LAKESIDEMOANA</t>
  </si>
  <si>
    <t>12</t>
  </si>
  <si>
    <t>JP</t>
  </si>
  <si>
    <t>4</t>
  </si>
  <si>
    <t>003-331-01</t>
  </si>
  <si>
    <t>FHA</t>
  </si>
  <si>
    <t>AMERICAN PACIFIC MORTGAGE CORP</t>
  </si>
  <si>
    <t>010-104-06</t>
  </si>
  <si>
    <t>CONVENTIONAL</t>
  </si>
  <si>
    <t>GREATER NEVADA MORTGAGE</t>
  </si>
  <si>
    <t>SBA</t>
  </si>
  <si>
    <t>NEVADA STATE DEVELOPMENT CORP</t>
  </si>
  <si>
    <t>008-523-13</t>
  </si>
  <si>
    <t>PLUMAS BANK</t>
  </si>
  <si>
    <t>010-458-07</t>
  </si>
  <si>
    <t>GUILD MORTGAGE CO LLC</t>
  </si>
  <si>
    <t>002-214-03</t>
  </si>
  <si>
    <t>CREDIT LINE</t>
  </si>
  <si>
    <t>GREATER NEVADA CREDIT UNION</t>
  </si>
  <si>
    <t>009-822-09</t>
  </si>
  <si>
    <t>010-414-04</t>
  </si>
  <si>
    <t>002-382-17</t>
  </si>
  <si>
    <t>007-272-01</t>
  </si>
  <si>
    <t>NAVY FEDERAL CREDIT UNION</t>
  </si>
  <si>
    <t>007-444-53</t>
  </si>
  <si>
    <t>MOVEMENT MORTGAGE LLC</t>
  </si>
  <si>
    <t>008-191-08</t>
  </si>
  <si>
    <t>HERITAGE BANK OF NEVADA</t>
  </si>
  <si>
    <t>009-527-08</t>
  </si>
  <si>
    <t>HARD MONEY</t>
  </si>
  <si>
    <t>HESS TR</t>
  </si>
  <si>
    <t>CAL</t>
  </si>
  <si>
    <t>CT</t>
  </si>
  <si>
    <t>FA</t>
  </si>
  <si>
    <t>FC</t>
  </si>
  <si>
    <t>LT</t>
  </si>
  <si>
    <t>SIG</t>
  </si>
  <si>
    <t>ST</t>
  </si>
  <si>
    <t>TI</t>
  </si>
  <si>
    <t>DEED SUBDIVIDER</t>
  </si>
  <si>
    <t>DEED</t>
  </si>
  <si>
    <t>DEED OF TRUST</t>
  </si>
  <si>
    <t>NO CONSTRUCTION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</si>
</sst>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left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STATS'!$A$7:$A$14</c:f>
              <c:strCache>
                <c:ptCount val="8"/>
                <c:pt idx="0">
                  <c:v>Core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STATS'!$B$7:$B$14</c:f>
              <c:numCache>
                <c:formatCode>0</c:formatCode>
                <c:ptCount val="8"/>
                <c:pt idx="0">
                  <c:v>28</c:v>
                </c:pt>
                <c:pt idx="1">
                  <c:v>20</c:v>
                </c:pt>
                <c:pt idx="2">
                  <c:v>17</c:v>
                </c:pt>
                <c:pt idx="3">
                  <c:v>9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hape val="box"/>
        <c:axId val="133666304"/>
        <c:axId val="133667840"/>
        <c:axId val="0"/>
      </c:bar3DChart>
      <c:catAx>
        <c:axId val="133666304"/>
        <c:scaling>
          <c:orientation val="minMax"/>
        </c:scaling>
        <c:axPos val="b"/>
        <c:numFmt formatCode="General" sourceLinked="1"/>
        <c:majorTickMark val="none"/>
        <c:tickLblPos val="nextTo"/>
        <c:crossAx val="133667840"/>
        <c:crosses val="autoZero"/>
        <c:auto val="1"/>
        <c:lblAlgn val="ctr"/>
        <c:lblOffset val="100"/>
      </c:catAx>
      <c:valAx>
        <c:axId val="133667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33666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Core Title</c:v>
                </c:pt>
              </c:strCache>
            </c:strRef>
          </c:cat>
          <c:val>
            <c:numRef>
              <c:f>'OVERALL STATS'!$B$20:$B$24</c:f>
              <c:numCache>
                <c:formatCode>0</c:formatCode>
                <c:ptCount val="5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hape val="box"/>
        <c:axId val="134169728"/>
        <c:axId val="134171264"/>
        <c:axId val="0"/>
      </c:bar3DChart>
      <c:catAx>
        <c:axId val="134169728"/>
        <c:scaling>
          <c:orientation val="minMax"/>
        </c:scaling>
        <c:axPos val="b"/>
        <c:numFmt formatCode="General" sourceLinked="1"/>
        <c:majorTickMark val="none"/>
        <c:tickLblPos val="nextTo"/>
        <c:crossAx val="134171264"/>
        <c:crosses val="autoZero"/>
        <c:auto val="1"/>
        <c:lblAlgn val="ctr"/>
        <c:lblOffset val="100"/>
      </c:catAx>
      <c:valAx>
        <c:axId val="1341712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34169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STATS'!$A$30:$A$37</c:f>
              <c:strCache>
                <c:ptCount val="8"/>
                <c:pt idx="0">
                  <c:v>Core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STATS'!$B$30:$B$37</c:f>
              <c:numCache>
                <c:formatCode>0</c:formatCode>
                <c:ptCount val="8"/>
                <c:pt idx="0">
                  <c:v>29</c:v>
                </c:pt>
                <c:pt idx="1">
                  <c:v>23</c:v>
                </c:pt>
                <c:pt idx="2">
                  <c:v>22</c:v>
                </c:pt>
                <c:pt idx="3">
                  <c:v>11</c:v>
                </c:pt>
                <c:pt idx="4">
                  <c:v>6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</c:ser>
        <c:shape val="box"/>
        <c:axId val="134201728"/>
        <c:axId val="134203264"/>
        <c:axId val="0"/>
      </c:bar3DChart>
      <c:catAx>
        <c:axId val="134201728"/>
        <c:scaling>
          <c:orientation val="minMax"/>
        </c:scaling>
        <c:axPos val="b"/>
        <c:numFmt formatCode="General" sourceLinked="1"/>
        <c:majorTickMark val="none"/>
        <c:tickLblPos val="nextTo"/>
        <c:crossAx val="134203264"/>
        <c:crosses val="autoZero"/>
        <c:auto val="1"/>
        <c:lblAlgn val="ctr"/>
        <c:lblOffset val="100"/>
      </c:catAx>
      <c:valAx>
        <c:axId val="1342032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34201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STATS'!$A$7:$A$14</c:f>
              <c:strCache>
                <c:ptCount val="8"/>
                <c:pt idx="0">
                  <c:v>Core Title</c:v>
                </c:pt>
                <c:pt idx="1">
                  <c:v>First Centennial Title</c:v>
                </c:pt>
                <c:pt idx="2">
                  <c:v>Ticor Title</c:v>
                </c:pt>
                <c:pt idx="3">
                  <c:v>Stewart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STATS'!$C$7:$C$14</c:f>
              <c:numCache>
                <c:formatCode>"$"#,##0</c:formatCode>
                <c:ptCount val="8"/>
                <c:pt idx="0">
                  <c:v>16519263</c:v>
                </c:pt>
                <c:pt idx="1">
                  <c:v>17652050</c:v>
                </c:pt>
                <c:pt idx="2">
                  <c:v>10337864</c:v>
                </c:pt>
                <c:pt idx="3">
                  <c:v>4518900</c:v>
                </c:pt>
                <c:pt idx="4">
                  <c:v>3510750</c:v>
                </c:pt>
                <c:pt idx="5">
                  <c:v>5060000</c:v>
                </c:pt>
                <c:pt idx="6">
                  <c:v>1464000</c:v>
                </c:pt>
                <c:pt idx="7">
                  <c:v>571500</c:v>
                </c:pt>
              </c:numCache>
            </c:numRef>
          </c:val>
        </c:ser>
        <c:shape val="box"/>
        <c:axId val="134217088"/>
        <c:axId val="133719168"/>
        <c:axId val="0"/>
      </c:bar3DChart>
      <c:catAx>
        <c:axId val="134217088"/>
        <c:scaling>
          <c:orientation val="minMax"/>
        </c:scaling>
        <c:axPos val="b"/>
        <c:numFmt formatCode="General" sourceLinked="1"/>
        <c:majorTickMark val="none"/>
        <c:tickLblPos val="nextTo"/>
        <c:crossAx val="133719168"/>
        <c:crosses val="autoZero"/>
        <c:auto val="1"/>
        <c:lblAlgn val="ctr"/>
        <c:lblOffset val="100"/>
      </c:catAx>
      <c:valAx>
        <c:axId val="1337191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342170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STATS'!$A$20:$A$24</c:f>
              <c:strCache>
                <c:ptCount val="5"/>
                <c:pt idx="0">
                  <c:v>Ticor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First American Title</c:v>
                </c:pt>
                <c:pt idx="4">
                  <c:v>Core Title</c:v>
                </c:pt>
              </c:strCache>
            </c:strRef>
          </c:cat>
          <c:val>
            <c:numRef>
              <c:f>'OVERALL STATS'!$C$20:$C$24</c:f>
              <c:numCache>
                <c:formatCode>"$"#,##0</c:formatCode>
                <c:ptCount val="5"/>
                <c:pt idx="0">
                  <c:v>2487150</c:v>
                </c:pt>
                <c:pt idx="1">
                  <c:v>938500</c:v>
                </c:pt>
                <c:pt idx="2">
                  <c:v>586000</c:v>
                </c:pt>
                <c:pt idx="3">
                  <c:v>350000</c:v>
                </c:pt>
                <c:pt idx="4">
                  <c:v>352000</c:v>
                </c:pt>
              </c:numCache>
            </c:numRef>
          </c:val>
        </c:ser>
        <c:shape val="box"/>
        <c:axId val="133753472"/>
        <c:axId val="133755264"/>
        <c:axId val="0"/>
      </c:bar3DChart>
      <c:catAx>
        <c:axId val="133753472"/>
        <c:scaling>
          <c:orientation val="minMax"/>
        </c:scaling>
        <c:axPos val="b"/>
        <c:numFmt formatCode="General" sourceLinked="1"/>
        <c:majorTickMark val="none"/>
        <c:tickLblPos val="nextTo"/>
        <c:crossAx val="133755264"/>
        <c:crosses val="autoZero"/>
        <c:auto val="1"/>
        <c:lblAlgn val="ctr"/>
        <c:lblOffset val="100"/>
      </c:catAx>
      <c:valAx>
        <c:axId val="1337552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337534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STATS'!$A$30:$A$37</c:f>
              <c:strCache>
                <c:ptCount val="8"/>
                <c:pt idx="0">
                  <c:v>Core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Calatlantic Title West</c:v>
                </c:pt>
                <c:pt idx="5">
                  <c:v>First American Title</c:v>
                </c:pt>
                <c:pt idx="6">
                  <c:v>Signature Title</c:v>
                </c:pt>
                <c:pt idx="7">
                  <c:v>Landmark Title</c:v>
                </c:pt>
              </c:strCache>
            </c:strRef>
          </c:cat>
          <c:val>
            <c:numRef>
              <c:f>'OVERALL STATS'!$C$30:$C$37</c:f>
              <c:numCache>
                <c:formatCode>"$"#,##0</c:formatCode>
                <c:ptCount val="8"/>
                <c:pt idx="0">
                  <c:v>16871263</c:v>
                </c:pt>
                <c:pt idx="1">
                  <c:v>12825014</c:v>
                </c:pt>
                <c:pt idx="2">
                  <c:v>18590550</c:v>
                </c:pt>
                <c:pt idx="3">
                  <c:v>5104900</c:v>
                </c:pt>
                <c:pt idx="4">
                  <c:v>3510750</c:v>
                </c:pt>
                <c:pt idx="5">
                  <c:v>5410000</c:v>
                </c:pt>
                <c:pt idx="6">
                  <c:v>1464000</c:v>
                </c:pt>
                <c:pt idx="7">
                  <c:v>571500</c:v>
                </c:pt>
              </c:numCache>
            </c:numRef>
          </c:val>
        </c:ser>
        <c:shape val="box"/>
        <c:axId val="134227840"/>
        <c:axId val="134229376"/>
        <c:axId val="0"/>
      </c:bar3DChart>
      <c:catAx>
        <c:axId val="134227840"/>
        <c:scaling>
          <c:orientation val="minMax"/>
        </c:scaling>
        <c:axPos val="b"/>
        <c:numFmt formatCode="General" sourceLinked="1"/>
        <c:majorTickMark val="none"/>
        <c:tickLblPos val="nextTo"/>
        <c:crossAx val="134229376"/>
        <c:crosses val="autoZero"/>
        <c:auto val="1"/>
        <c:lblAlgn val="ctr"/>
        <c:lblOffset val="100"/>
      </c:catAx>
      <c:valAx>
        <c:axId val="1342293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34227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659.460880324077" createdVersion="3" refreshedVersion="3" minRefreshableVersion="3" recordCount="88">
  <cacheSource type="worksheet">
    <worksheetSource name="Table5"/>
  </cacheSource>
  <cacheFields count="10">
    <cacheField name="FULLNAME" numFmtId="0">
      <sharedItems containsBlank="1" count="9">
        <s v="Calatlantic Title West"/>
        <s v="Core Title"/>
        <s v="First American Title"/>
        <s v="First Centennial Title"/>
        <s v="Landmark Title"/>
        <s v="Signature Title"/>
        <s v="Stewart Title"/>
        <s v="Ticor Title"/>
        <m u="1"/>
      </sharedItems>
    </cacheField>
    <cacheField name="RECBY" numFmtId="0">
      <sharedItems/>
    </cacheField>
    <cacheField name="BRANCH" numFmtId="0">
      <sharedItems containsBlank="1" count="13">
        <s v="MCCARRAN"/>
        <s v="CARSON CITY"/>
        <s v="KIETZKE"/>
        <s v="MINDEN"/>
        <s v="LAKESIDEMOANA"/>
        <s v="ZEPHYR"/>
        <s v="DAMONTE"/>
        <s v="RIDGEVIEW"/>
        <s v="GARDNERVILLE"/>
        <s v="PLUMB"/>
        <s v="LONGLEY"/>
        <s v="LAKESIDE"/>
        <m u="1"/>
      </sharedItems>
    </cacheField>
    <cacheField name="EO" numFmtId="0">
      <sharedItems containsBlank="1" count="33">
        <s v="LH"/>
        <s v="KDJ"/>
        <s v="DC"/>
        <s v="AMG"/>
        <s v="ASK"/>
        <s v="SD"/>
        <s v="JP"/>
        <s v="TM"/>
        <s v="ET"/>
        <s v="12"/>
        <s v="23"/>
        <s v="17"/>
        <s v="24"/>
        <s v="4"/>
        <s v="9"/>
        <s v="10"/>
        <s v="3"/>
        <s v="5"/>
        <s v="15"/>
        <s v="DP"/>
        <s v="JML"/>
        <s v="CA"/>
        <s v="UNK"/>
        <s v="SAB"/>
        <s v="RC"/>
        <s v="LM"/>
        <s v="MF"/>
        <s v="DKC"/>
        <s v="AE"/>
        <s v="KA"/>
        <s v="SL"/>
        <s v="RLT"/>
        <m u="1"/>
      </sharedItems>
    </cacheField>
    <cacheField name="PROPTYPE" numFmtId="0">
      <sharedItems containsBlank="1" count="8">
        <s v="SINGLE FAM RES."/>
        <s v="CONDO/TWNHSE"/>
        <s v="2-4 PLEX"/>
        <s v="MOBILE HOME"/>
        <s v="VACANT LAND"/>
        <s v="COMMERCIAL"/>
        <s v="APARTMENT BLDG."/>
        <m u="1"/>
      </sharedItems>
    </cacheField>
    <cacheField name="DOCNUM" numFmtId="0">
      <sharedItems containsSemiMixedTypes="0" containsString="0" containsNumber="1" containsInteger="1" minValue="551417" maxValue="552126"/>
    </cacheField>
    <cacheField name="AMOUNT" numFmtId="165">
      <sharedItems containsSemiMixedTypes="0" containsString="0" containsNumber="1" containsInteger="1" minValue="150000" maxValue="4400000"/>
    </cacheField>
    <cacheField name="SUB" numFmtId="0">
      <sharedItems containsBlank="1" count="3">
        <s v="YES"/>
        <s v="NO"/>
        <m u="1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2-02T00:00:00" maxDate="2025-01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659.461061805552" createdVersion="3" refreshedVersion="3" minRefreshableVersion="3" recordCount="19">
  <cacheSource type="worksheet">
    <worksheetSource name="Table4"/>
  </cacheSource>
  <cacheFields count="8">
    <cacheField name="FULLNAME" numFmtId="0">
      <sharedItems containsBlank="1" count="14">
        <s v="Core Title"/>
        <s v="First American Title"/>
        <s v="First Centennial Title"/>
        <s v="Stewart Title"/>
        <s v="Ticor Title"/>
        <m/>
        <s v="Western Title"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 containsBlank="1"/>
    </cacheField>
    <cacheField name="TYPELOAN" numFmtId="0">
      <sharedItems containsBlank="1" count="10">
        <s v="CONVENTIONAL"/>
        <s v="CREDIT LINE"/>
        <s v="SBA"/>
        <s v="COMMERCIAL"/>
        <s v="HARD MONEY"/>
        <s v="FHA"/>
        <m/>
        <s v="CONSTRUCTION" u="1"/>
        <s v="VA" u="1"/>
        <s v="HOME EQUITY" u="1"/>
      </sharedItems>
    </cacheField>
    <cacheField name="APN" numFmtId="0">
      <sharedItems containsBlank="1"/>
    </cacheField>
    <cacheField name="DOCNUM" numFmtId="0">
      <sharedItems containsString="0" containsBlank="1" containsNumber="1" containsInteger="1" minValue="551477" maxValue="552103"/>
    </cacheField>
    <cacheField name="AMOUNT" numFmtId="165">
      <sharedItems containsString="0" containsBlank="1" containsNumber="1" containsInteger="1" minValue="50000" maxValue="787500"/>
    </cacheField>
    <cacheField name="RECDATE" numFmtId="14">
      <sharedItems containsNonDate="0" containsDate="1" containsString="0" containsBlank="1" minDate="2024-12-03T00:00:00" maxDate="2025-01-01T00:00:00"/>
    </cacheField>
    <cacheField name="LENDER" numFmtId="0">
      <sharedItems containsBlank="1" count="106">
        <s v="GUILD MORTGAGE CO LLC"/>
        <s v="NAVY FEDERAL CREDIT UNION"/>
        <s v="GREATER NEVADA CREDIT UNION"/>
        <s v="NEVADA STATE DEVELOPMENT CORP"/>
        <s v="HERITAGE BANK OF NEVADA"/>
        <s v="HESS TR"/>
        <s v="MOVEMENT MORTGAGE LLC"/>
        <s v="AMERICAN PACIFIC MORTGAGE CORP"/>
        <s v="GREATER NEVADA MORTGAGE"/>
        <s v="PLUMAS BANK"/>
        <m/>
        <s v="FINANCE OF AMERICA MORTGAGE LLC"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WELLS FARGO BANK NA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FAIRWAY INDEPENDENT MORTGAGE CORPORATION" u="1"/>
        <s v="MOUNTAIN AMERICA FEDERAL CREDIT UN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UNITED FEDERAL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PRIMELENDING" u="1"/>
        <s v="FLAGSTAR BANK FSB" u="1"/>
        <s v="PARAMOUNT RESIDENTIAL MORTGAGE GROUP INC" u="1"/>
        <s v="SUMMIT FUNDING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NEVADA STATE BANK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">
  <r>
    <x v="0"/>
    <s v="CAL"/>
    <x v="0"/>
    <x v="0"/>
    <x v="0"/>
    <n v="551500"/>
    <n v="664950"/>
    <x v="0"/>
    <s v="YES"/>
    <d v="2024-12-04T00:00:00"/>
  </r>
  <r>
    <x v="0"/>
    <s v="CAL"/>
    <x v="0"/>
    <x v="0"/>
    <x v="0"/>
    <n v="551877"/>
    <n v="539950"/>
    <x v="0"/>
    <s v="YES"/>
    <d v="2024-12-18T00:00:00"/>
  </r>
  <r>
    <x v="0"/>
    <s v="CAL"/>
    <x v="0"/>
    <x v="0"/>
    <x v="0"/>
    <n v="551807"/>
    <n v="545000"/>
    <x v="0"/>
    <s v="YES"/>
    <d v="2024-12-16T00:00:00"/>
  </r>
  <r>
    <x v="0"/>
    <s v="CAL"/>
    <x v="0"/>
    <x v="0"/>
    <x v="0"/>
    <n v="551618"/>
    <n v="539950"/>
    <x v="0"/>
    <s v="YES"/>
    <d v="2024-12-10T00:00:00"/>
  </r>
  <r>
    <x v="0"/>
    <s v="CAL"/>
    <x v="0"/>
    <x v="0"/>
    <x v="0"/>
    <n v="551706"/>
    <n v="545950"/>
    <x v="0"/>
    <s v="YES"/>
    <d v="2024-12-13T00:00:00"/>
  </r>
  <r>
    <x v="0"/>
    <s v="CAL"/>
    <x v="0"/>
    <x v="0"/>
    <x v="0"/>
    <n v="551961"/>
    <n v="674950"/>
    <x v="0"/>
    <s v="YES"/>
    <d v="2024-12-20T00:00:00"/>
  </r>
  <r>
    <x v="1"/>
    <s v="CT"/>
    <x v="1"/>
    <x v="1"/>
    <x v="0"/>
    <n v="551882"/>
    <n v="724882"/>
    <x v="0"/>
    <s v="YES"/>
    <d v="2024-12-18T00:00:00"/>
  </r>
  <r>
    <x v="1"/>
    <s v="CT"/>
    <x v="1"/>
    <x v="1"/>
    <x v="0"/>
    <n v="551844"/>
    <n v="790000"/>
    <x v="1"/>
    <s v="YES"/>
    <d v="2024-12-17T00:00:00"/>
  </r>
  <r>
    <x v="1"/>
    <s v="CT"/>
    <x v="1"/>
    <x v="1"/>
    <x v="0"/>
    <n v="551831"/>
    <n v="814000"/>
    <x v="0"/>
    <s v="YES"/>
    <d v="2024-12-17T00:00:00"/>
  </r>
  <r>
    <x v="1"/>
    <s v="CT"/>
    <x v="1"/>
    <x v="1"/>
    <x v="0"/>
    <n v="551822"/>
    <n v="429000"/>
    <x v="1"/>
    <s v="YES"/>
    <d v="2024-12-17T00:00:00"/>
  </r>
  <r>
    <x v="1"/>
    <s v="CT"/>
    <x v="1"/>
    <x v="2"/>
    <x v="0"/>
    <n v="552016"/>
    <n v="449990"/>
    <x v="1"/>
    <s v="YES"/>
    <d v="2024-12-23T00:00:00"/>
  </r>
  <r>
    <x v="1"/>
    <s v="CT"/>
    <x v="1"/>
    <x v="3"/>
    <x v="0"/>
    <n v="551798"/>
    <n v="760000"/>
    <x v="1"/>
    <s v="YES"/>
    <d v="2024-12-16T00:00:00"/>
  </r>
  <r>
    <x v="1"/>
    <s v="CT"/>
    <x v="1"/>
    <x v="2"/>
    <x v="0"/>
    <n v="551791"/>
    <n v="473000"/>
    <x v="1"/>
    <s v="YES"/>
    <d v="2024-12-16T00:00:00"/>
  </r>
  <r>
    <x v="1"/>
    <s v="CT"/>
    <x v="1"/>
    <x v="3"/>
    <x v="0"/>
    <n v="551946"/>
    <n v="935000"/>
    <x v="0"/>
    <s v="YES"/>
    <d v="2024-12-20T00:00:00"/>
  </r>
  <r>
    <x v="1"/>
    <s v="CT"/>
    <x v="1"/>
    <x v="3"/>
    <x v="1"/>
    <n v="551623"/>
    <n v="436471"/>
    <x v="0"/>
    <s v="YES"/>
    <d v="2024-12-10T00:00:00"/>
  </r>
  <r>
    <x v="1"/>
    <s v="CT"/>
    <x v="1"/>
    <x v="2"/>
    <x v="0"/>
    <n v="551671"/>
    <n v="545000"/>
    <x v="1"/>
    <s v="YES"/>
    <d v="2024-12-12T00:00:00"/>
  </r>
  <r>
    <x v="1"/>
    <s v="CT"/>
    <x v="1"/>
    <x v="2"/>
    <x v="2"/>
    <n v="552032"/>
    <n v="550000"/>
    <x v="1"/>
    <s v="YES"/>
    <d v="2024-12-24T00:00:00"/>
  </r>
  <r>
    <x v="1"/>
    <s v="CT"/>
    <x v="2"/>
    <x v="4"/>
    <x v="0"/>
    <n v="552026"/>
    <n v="470000"/>
    <x v="1"/>
    <s v="YES"/>
    <d v="2024-12-24T00:00:00"/>
  </r>
  <r>
    <x v="1"/>
    <s v="CT"/>
    <x v="1"/>
    <x v="3"/>
    <x v="0"/>
    <n v="552029"/>
    <n v="630000"/>
    <x v="1"/>
    <s v="YES"/>
    <d v="2024-12-24T00:00:00"/>
  </r>
  <r>
    <x v="1"/>
    <s v="CT"/>
    <x v="1"/>
    <x v="1"/>
    <x v="3"/>
    <n v="551451"/>
    <n v="155000"/>
    <x v="1"/>
    <s v="YES"/>
    <d v="2024-12-03T00:00:00"/>
  </r>
  <r>
    <x v="1"/>
    <s v="CT"/>
    <x v="1"/>
    <x v="2"/>
    <x v="3"/>
    <n v="551443"/>
    <n v="375000"/>
    <x v="1"/>
    <s v="YES"/>
    <d v="2024-12-02T00:00:00"/>
  </r>
  <r>
    <x v="1"/>
    <s v="CT"/>
    <x v="1"/>
    <x v="1"/>
    <x v="0"/>
    <n v="551431"/>
    <n v="781000"/>
    <x v="1"/>
    <s v="YES"/>
    <d v="2024-12-02T00:00:00"/>
  </r>
  <r>
    <x v="1"/>
    <s v="CT"/>
    <x v="1"/>
    <x v="2"/>
    <x v="0"/>
    <n v="551426"/>
    <n v="455000"/>
    <x v="1"/>
    <s v="YES"/>
    <d v="2024-12-02T00:00:00"/>
  </r>
  <r>
    <x v="1"/>
    <s v="CT"/>
    <x v="1"/>
    <x v="1"/>
    <x v="0"/>
    <n v="551423"/>
    <n v="920500"/>
    <x v="1"/>
    <s v="YES"/>
    <d v="2024-12-02T00:00:00"/>
  </r>
  <r>
    <x v="1"/>
    <s v="CT"/>
    <x v="1"/>
    <x v="1"/>
    <x v="0"/>
    <n v="552050"/>
    <n v="614000"/>
    <x v="1"/>
    <s v="YES"/>
    <d v="2024-12-27T00:00:00"/>
  </r>
  <r>
    <x v="1"/>
    <s v="CT"/>
    <x v="1"/>
    <x v="3"/>
    <x v="4"/>
    <n v="551696"/>
    <n v="375000"/>
    <x v="1"/>
    <s v="YES"/>
    <d v="2024-12-13T00:00:00"/>
  </r>
  <r>
    <x v="1"/>
    <s v="CT"/>
    <x v="1"/>
    <x v="3"/>
    <x v="0"/>
    <n v="551909"/>
    <n v="763000"/>
    <x v="0"/>
    <s v="YES"/>
    <d v="2024-12-19T00:00:00"/>
  </r>
  <r>
    <x v="1"/>
    <s v="CT"/>
    <x v="3"/>
    <x v="5"/>
    <x v="0"/>
    <n v="551898"/>
    <n v="390000"/>
    <x v="1"/>
    <s v="YES"/>
    <d v="2024-12-19T00:00:00"/>
  </r>
  <r>
    <x v="1"/>
    <s v="CT"/>
    <x v="1"/>
    <x v="3"/>
    <x v="0"/>
    <n v="551930"/>
    <n v="1100000"/>
    <x v="1"/>
    <s v="YES"/>
    <d v="2024-12-20T00:00:00"/>
  </r>
  <r>
    <x v="1"/>
    <s v="CT"/>
    <x v="1"/>
    <x v="2"/>
    <x v="0"/>
    <n v="551943"/>
    <n v="398000"/>
    <x v="1"/>
    <s v="YES"/>
    <d v="2024-12-20T00:00:00"/>
  </r>
  <r>
    <x v="1"/>
    <s v="CT"/>
    <x v="2"/>
    <x v="4"/>
    <x v="0"/>
    <n v="552054"/>
    <n v="250000"/>
    <x v="1"/>
    <s v="YES"/>
    <d v="2024-12-27T00:00:00"/>
  </r>
  <r>
    <x v="1"/>
    <s v="CT"/>
    <x v="1"/>
    <x v="2"/>
    <x v="0"/>
    <n v="552126"/>
    <n v="735420"/>
    <x v="1"/>
    <s v="YES"/>
    <d v="2024-12-31T00:00:00"/>
  </r>
  <r>
    <x v="1"/>
    <s v="CT"/>
    <x v="2"/>
    <x v="4"/>
    <x v="0"/>
    <n v="552124"/>
    <n v="480000"/>
    <x v="1"/>
    <s v="YES"/>
    <d v="2024-12-31T00:00:00"/>
  </r>
  <r>
    <x v="1"/>
    <s v="CT"/>
    <x v="1"/>
    <x v="2"/>
    <x v="0"/>
    <n v="552081"/>
    <n v="720000"/>
    <x v="1"/>
    <s v="YES"/>
    <d v="2024-12-30T00:00:00"/>
  </r>
  <r>
    <x v="2"/>
    <s v="FA"/>
    <x v="2"/>
    <x v="6"/>
    <x v="5"/>
    <n v="552093"/>
    <n v="3700000"/>
    <x v="1"/>
    <s v="YES"/>
    <d v="2024-12-30T00:00:00"/>
  </r>
  <r>
    <x v="2"/>
    <s v="FA"/>
    <x v="2"/>
    <x v="7"/>
    <x v="0"/>
    <n v="551417"/>
    <n v="1135000"/>
    <x v="1"/>
    <s v="YES"/>
    <d v="2024-12-02T00:00:00"/>
  </r>
  <r>
    <x v="2"/>
    <s v="FA"/>
    <x v="3"/>
    <x v="8"/>
    <x v="4"/>
    <n v="551712"/>
    <n v="225000"/>
    <x v="1"/>
    <s v="YES"/>
    <d v="2024-12-13T00:00:00"/>
  </r>
  <r>
    <x v="3"/>
    <s v="FC"/>
    <x v="4"/>
    <x v="9"/>
    <x v="0"/>
    <n v="552091"/>
    <n v="495000"/>
    <x v="1"/>
    <s v="YES"/>
    <d v="2024-12-30T00:00:00"/>
  </r>
  <r>
    <x v="3"/>
    <s v="FC"/>
    <x v="1"/>
    <x v="10"/>
    <x v="0"/>
    <n v="552112"/>
    <n v="775000"/>
    <x v="1"/>
    <s v="YES"/>
    <d v="2024-12-31T00:00:00"/>
  </r>
  <r>
    <x v="3"/>
    <s v="FC"/>
    <x v="5"/>
    <x v="11"/>
    <x v="0"/>
    <n v="551703"/>
    <n v="915000"/>
    <x v="1"/>
    <s v="YES"/>
    <d v="2024-12-13T00:00:00"/>
  </r>
  <r>
    <x v="3"/>
    <s v="FC"/>
    <x v="1"/>
    <x v="10"/>
    <x v="0"/>
    <n v="551421"/>
    <n v="400000"/>
    <x v="1"/>
    <s v="YES"/>
    <d v="2024-12-02T00:00:00"/>
  </r>
  <r>
    <x v="3"/>
    <s v="FC"/>
    <x v="6"/>
    <x v="12"/>
    <x v="6"/>
    <n v="551576"/>
    <n v="4400000"/>
    <x v="1"/>
    <s v="YES"/>
    <d v="2024-12-09T00:00:00"/>
  </r>
  <r>
    <x v="3"/>
    <s v="FC"/>
    <x v="7"/>
    <x v="13"/>
    <x v="5"/>
    <n v="552115"/>
    <n v="3900000"/>
    <x v="1"/>
    <s v="YES"/>
    <d v="2024-12-31T00:00:00"/>
  </r>
  <r>
    <x v="3"/>
    <s v="FC"/>
    <x v="1"/>
    <x v="10"/>
    <x v="0"/>
    <n v="552039"/>
    <n v="400000"/>
    <x v="1"/>
    <s v="YES"/>
    <d v="2024-12-26T00:00:00"/>
  </r>
  <r>
    <x v="3"/>
    <s v="FC"/>
    <x v="1"/>
    <x v="10"/>
    <x v="5"/>
    <n v="551492"/>
    <n v="1250000"/>
    <x v="1"/>
    <s v="YES"/>
    <d v="2024-12-04T00:00:00"/>
  </r>
  <r>
    <x v="3"/>
    <s v="FC"/>
    <x v="7"/>
    <x v="14"/>
    <x v="2"/>
    <n v="551479"/>
    <n v="510000"/>
    <x v="1"/>
    <s v="YES"/>
    <d v="2024-12-03T00:00:00"/>
  </r>
  <r>
    <x v="3"/>
    <s v="FC"/>
    <x v="7"/>
    <x v="15"/>
    <x v="0"/>
    <n v="551437"/>
    <n v="535000"/>
    <x v="1"/>
    <s v="YES"/>
    <d v="2024-12-02T00:00:00"/>
  </r>
  <r>
    <x v="3"/>
    <s v="FC"/>
    <x v="1"/>
    <x v="10"/>
    <x v="0"/>
    <n v="551903"/>
    <n v="335000"/>
    <x v="1"/>
    <s v="YES"/>
    <d v="2024-12-19T00:00:00"/>
  </r>
  <r>
    <x v="3"/>
    <s v="FC"/>
    <x v="1"/>
    <x v="10"/>
    <x v="1"/>
    <n v="551504"/>
    <n v="344000"/>
    <x v="1"/>
    <s v="YES"/>
    <d v="2024-12-04T00:00:00"/>
  </r>
  <r>
    <x v="3"/>
    <s v="FC"/>
    <x v="4"/>
    <x v="9"/>
    <x v="5"/>
    <n v="552084"/>
    <n v="513150"/>
    <x v="1"/>
    <s v="YES"/>
    <d v="2024-12-30T00:00:00"/>
  </r>
  <r>
    <x v="3"/>
    <s v="FC"/>
    <x v="6"/>
    <x v="12"/>
    <x v="0"/>
    <n v="551687"/>
    <n v="510000"/>
    <x v="1"/>
    <s v="YES"/>
    <d v="2024-12-13T00:00:00"/>
  </r>
  <r>
    <x v="3"/>
    <s v="FC"/>
    <x v="1"/>
    <x v="10"/>
    <x v="5"/>
    <n v="552061"/>
    <n v="800000"/>
    <x v="1"/>
    <s v="YES"/>
    <d v="2024-12-27T00:00:00"/>
  </r>
  <r>
    <x v="3"/>
    <s v="FC"/>
    <x v="8"/>
    <x v="16"/>
    <x v="0"/>
    <n v="551942"/>
    <n v="260000"/>
    <x v="1"/>
    <s v="YES"/>
    <d v="2024-12-20T00:00:00"/>
  </r>
  <r>
    <x v="3"/>
    <s v="FC"/>
    <x v="1"/>
    <x v="10"/>
    <x v="0"/>
    <n v="551958"/>
    <n v="574900"/>
    <x v="1"/>
    <s v="YES"/>
    <d v="2024-12-20T00:00:00"/>
  </r>
  <r>
    <x v="3"/>
    <s v="FC"/>
    <x v="7"/>
    <x v="17"/>
    <x v="0"/>
    <n v="551670"/>
    <n v="265000"/>
    <x v="1"/>
    <s v="YES"/>
    <d v="2024-12-12T00:00:00"/>
  </r>
  <r>
    <x v="3"/>
    <s v="FC"/>
    <x v="1"/>
    <x v="10"/>
    <x v="3"/>
    <n v="551684"/>
    <n v="320000"/>
    <x v="1"/>
    <s v="YES"/>
    <d v="2024-12-13T00:00:00"/>
  </r>
  <r>
    <x v="3"/>
    <s v="FC"/>
    <x v="7"/>
    <x v="18"/>
    <x v="4"/>
    <n v="551795"/>
    <n v="150000"/>
    <x v="1"/>
    <s v="YES"/>
    <d v="2024-12-16T00:00:00"/>
  </r>
  <r>
    <x v="4"/>
    <s v="LT"/>
    <x v="9"/>
    <x v="19"/>
    <x v="0"/>
    <n v="551430"/>
    <n v="151500"/>
    <x v="1"/>
    <s v="YES"/>
    <d v="2024-12-02T00:00:00"/>
  </r>
  <r>
    <x v="4"/>
    <s v="LT"/>
    <x v="9"/>
    <x v="19"/>
    <x v="0"/>
    <n v="552056"/>
    <n v="420000"/>
    <x v="1"/>
    <s v="YES"/>
    <d v="2024-12-27T00:00:00"/>
  </r>
  <r>
    <x v="5"/>
    <s v="SIG"/>
    <x v="5"/>
    <x v="20"/>
    <x v="0"/>
    <n v="551467"/>
    <n v="642000"/>
    <x v="1"/>
    <s v="YES"/>
    <d v="2024-12-03T00:00:00"/>
  </r>
  <r>
    <x v="5"/>
    <s v="SIG"/>
    <x v="5"/>
    <x v="20"/>
    <x v="0"/>
    <n v="551780"/>
    <n v="442000"/>
    <x v="1"/>
    <s v="YES"/>
    <d v="2024-12-16T00:00:00"/>
  </r>
  <r>
    <x v="5"/>
    <s v="SIG"/>
    <x v="10"/>
    <x v="21"/>
    <x v="0"/>
    <n v="551428"/>
    <n v="380000"/>
    <x v="1"/>
    <s v="YES"/>
    <d v="2024-12-02T00:00:00"/>
  </r>
  <r>
    <x v="6"/>
    <s v="ST"/>
    <x v="2"/>
    <x v="22"/>
    <x v="3"/>
    <n v="551536"/>
    <n v="425000"/>
    <x v="1"/>
    <s v="YES"/>
    <d v="2024-12-05T00:00:00"/>
  </r>
  <r>
    <x v="6"/>
    <s v="ST"/>
    <x v="2"/>
    <x v="23"/>
    <x v="0"/>
    <n v="551837"/>
    <n v="630000"/>
    <x v="1"/>
    <s v="YES"/>
    <d v="2024-12-17T00:00:00"/>
  </r>
  <r>
    <x v="6"/>
    <s v="ST"/>
    <x v="2"/>
    <x v="23"/>
    <x v="0"/>
    <n v="551887"/>
    <n v="429900"/>
    <x v="1"/>
    <s v="YES"/>
    <d v="2024-12-18T00:00:00"/>
  </r>
  <r>
    <x v="6"/>
    <s v="ST"/>
    <x v="9"/>
    <x v="24"/>
    <x v="0"/>
    <n v="551833"/>
    <n v="550000"/>
    <x v="1"/>
    <s v="YES"/>
    <d v="2024-12-17T00:00:00"/>
  </r>
  <r>
    <x v="6"/>
    <s v="ST"/>
    <x v="2"/>
    <x v="23"/>
    <x v="0"/>
    <n v="552068"/>
    <n v="465000"/>
    <x v="1"/>
    <s v="YES"/>
    <d v="2024-12-27T00:00:00"/>
  </r>
  <r>
    <x v="6"/>
    <s v="ST"/>
    <x v="9"/>
    <x v="24"/>
    <x v="0"/>
    <n v="551922"/>
    <n v="400000"/>
    <x v="1"/>
    <s v="YES"/>
    <d v="2024-12-19T00:00:00"/>
  </r>
  <r>
    <x v="6"/>
    <s v="ST"/>
    <x v="2"/>
    <x v="25"/>
    <x v="0"/>
    <n v="551939"/>
    <n v="399000"/>
    <x v="1"/>
    <s v="YES"/>
    <d v="2024-12-20T00:00:00"/>
  </r>
  <r>
    <x v="6"/>
    <s v="ST"/>
    <x v="2"/>
    <x v="26"/>
    <x v="0"/>
    <n v="551640"/>
    <n v="685000"/>
    <x v="1"/>
    <s v="YES"/>
    <d v="2024-12-11T00:00:00"/>
  </r>
  <r>
    <x v="6"/>
    <s v="ST"/>
    <x v="2"/>
    <x v="26"/>
    <x v="0"/>
    <n v="551645"/>
    <n v="535000"/>
    <x v="1"/>
    <s v="YES"/>
    <d v="2024-12-11T00:00:00"/>
  </r>
  <r>
    <x v="7"/>
    <s v="TI"/>
    <x v="1"/>
    <x v="27"/>
    <x v="0"/>
    <n v="551974"/>
    <n v="510000"/>
    <x v="1"/>
    <s v="YES"/>
    <d v="2024-12-20T00:00:00"/>
  </r>
  <r>
    <x v="7"/>
    <s v="TI"/>
    <x v="2"/>
    <x v="28"/>
    <x v="0"/>
    <n v="551932"/>
    <n v="608465"/>
    <x v="0"/>
    <s v="YES"/>
    <d v="2024-12-20T00:00:00"/>
  </r>
  <r>
    <x v="7"/>
    <s v="TI"/>
    <x v="1"/>
    <x v="27"/>
    <x v="0"/>
    <n v="551916"/>
    <n v="955000"/>
    <x v="1"/>
    <s v="YES"/>
    <d v="2024-12-19T00:00:00"/>
  </r>
  <r>
    <x v="7"/>
    <s v="TI"/>
    <x v="1"/>
    <x v="27"/>
    <x v="0"/>
    <n v="551497"/>
    <n v="630000"/>
    <x v="1"/>
    <s v="YES"/>
    <d v="2024-12-04T00:00:00"/>
  </r>
  <r>
    <x v="7"/>
    <s v="TI"/>
    <x v="1"/>
    <x v="27"/>
    <x v="0"/>
    <n v="551528"/>
    <n v="605000"/>
    <x v="1"/>
    <s v="YES"/>
    <d v="2024-12-05T00:00:00"/>
  </r>
  <r>
    <x v="7"/>
    <s v="TI"/>
    <x v="2"/>
    <x v="29"/>
    <x v="0"/>
    <n v="551558"/>
    <n v="1276000"/>
    <x v="1"/>
    <s v="YES"/>
    <d v="2024-12-06T00:00:00"/>
  </r>
  <r>
    <x v="7"/>
    <s v="TI"/>
    <x v="1"/>
    <x v="27"/>
    <x v="0"/>
    <n v="551569"/>
    <n v="470000"/>
    <x v="1"/>
    <s v="YES"/>
    <d v="2024-12-09T00:00:00"/>
  </r>
  <r>
    <x v="7"/>
    <s v="TI"/>
    <x v="1"/>
    <x v="27"/>
    <x v="3"/>
    <n v="551885"/>
    <n v="345000"/>
    <x v="1"/>
    <s v="YES"/>
    <d v="2024-12-18T00:00:00"/>
  </r>
  <r>
    <x v="7"/>
    <s v="TI"/>
    <x v="1"/>
    <x v="27"/>
    <x v="0"/>
    <n v="551676"/>
    <n v="364000"/>
    <x v="1"/>
    <s v="YES"/>
    <d v="2024-12-12T00:00:00"/>
  </r>
  <r>
    <x v="7"/>
    <s v="TI"/>
    <x v="2"/>
    <x v="28"/>
    <x v="0"/>
    <n v="551692"/>
    <n v="565426"/>
    <x v="0"/>
    <s v="YES"/>
    <d v="2024-12-13T00:00:00"/>
  </r>
  <r>
    <x v="7"/>
    <s v="TI"/>
    <x v="11"/>
    <x v="30"/>
    <x v="0"/>
    <n v="551951"/>
    <n v="405000"/>
    <x v="1"/>
    <s v="YES"/>
    <d v="2024-12-20T00:00:00"/>
  </r>
  <r>
    <x v="7"/>
    <s v="TI"/>
    <x v="2"/>
    <x v="28"/>
    <x v="0"/>
    <n v="552088"/>
    <n v="569990"/>
    <x v="0"/>
    <s v="YES"/>
    <d v="2024-12-30T00:00:00"/>
  </r>
  <r>
    <x v="7"/>
    <s v="TI"/>
    <x v="11"/>
    <x v="30"/>
    <x v="0"/>
    <n v="551802"/>
    <n v="600000"/>
    <x v="1"/>
    <s v="YES"/>
    <d v="2024-12-16T00:00:00"/>
  </r>
  <r>
    <x v="7"/>
    <s v="TI"/>
    <x v="2"/>
    <x v="28"/>
    <x v="0"/>
    <n v="552059"/>
    <n v="636692"/>
    <x v="0"/>
    <s v="YES"/>
    <d v="2024-12-27T00:00:00"/>
  </r>
  <r>
    <x v="7"/>
    <s v="TI"/>
    <x v="1"/>
    <x v="27"/>
    <x v="5"/>
    <n v="551860"/>
    <n v="750000"/>
    <x v="1"/>
    <s v="YES"/>
    <d v="2024-12-18T00:00:00"/>
  </r>
  <r>
    <x v="7"/>
    <s v="TI"/>
    <x v="8"/>
    <x v="31"/>
    <x v="0"/>
    <n v="551867"/>
    <n v="446000"/>
    <x v="1"/>
    <s v="YES"/>
    <d v="2024-12-18T00:00:00"/>
  </r>
  <r>
    <x v="7"/>
    <s v="TI"/>
    <x v="2"/>
    <x v="28"/>
    <x v="0"/>
    <n v="551561"/>
    <n v="601291"/>
    <x v="0"/>
    <s v="YES"/>
    <d v="2024-12-06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">
  <r>
    <x v="0"/>
    <s v="CT"/>
    <x v="0"/>
    <s v="010-458-07"/>
    <n v="551689"/>
    <n v="352000"/>
    <d v="2024-12-13T00:00:00"/>
    <x v="0"/>
  </r>
  <r>
    <x v="1"/>
    <s v="FA"/>
    <x v="0"/>
    <s v="007-272-01"/>
    <n v="551981"/>
    <n v="300000"/>
    <d v="2024-12-23T00:00:00"/>
    <x v="1"/>
  </r>
  <r>
    <x v="1"/>
    <s v="FA"/>
    <x v="1"/>
    <s v="010-414-04"/>
    <n v="551880"/>
    <n v="50000"/>
    <d v="2024-12-18T00:00:00"/>
    <x v="2"/>
  </r>
  <r>
    <x v="2"/>
    <s v="FC"/>
    <x v="2"/>
    <s v="002-244-05"/>
    <n v="551570"/>
    <n v="451000"/>
    <d v="2024-12-09T00:00:00"/>
    <x v="3"/>
  </r>
  <r>
    <x v="2"/>
    <s v="FC"/>
    <x v="3"/>
    <s v="008-191-08"/>
    <n v="552075"/>
    <n v="487500"/>
    <d v="2024-12-30T00:00:00"/>
    <x v="4"/>
  </r>
  <r>
    <x v="3"/>
    <s v="ST"/>
    <x v="4"/>
    <s v="009-527-08"/>
    <n v="552103"/>
    <n v="376000"/>
    <d v="2024-12-31T00:00:00"/>
    <x v="5"/>
  </r>
  <r>
    <x v="3"/>
    <s v="ST"/>
    <x v="0"/>
    <s v="002-382-17"/>
    <n v="551933"/>
    <n v="210000"/>
    <d v="2024-12-20T00:00:00"/>
    <x v="0"/>
  </r>
  <r>
    <x v="4"/>
    <s v="TI"/>
    <x v="5"/>
    <s v="007-444-53"/>
    <n v="551998"/>
    <n v="787500"/>
    <d v="2024-12-23T00:00:00"/>
    <x v="6"/>
  </r>
  <r>
    <x v="4"/>
    <s v="TI"/>
    <x v="5"/>
    <s v="003-331-01"/>
    <n v="551477"/>
    <n v="701250"/>
    <d v="2024-12-03T00:00:00"/>
    <x v="7"/>
  </r>
  <r>
    <x v="4"/>
    <s v="TI"/>
    <x v="0"/>
    <s v="010-104-06"/>
    <n v="551557"/>
    <n v="310000"/>
    <d v="2024-12-06T00:00:00"/>
    <x v="8"/>
  </r>
  <r>
    <x v="4"/>
    <s v="TI"/>
    <x v="3"/>
    <s v="008-523-13"/>
    <n v="551648"/>
    <n v="368400"/>
    <d v="2024-12-11T00:00:00"/>
    <x v="9"/>
  </r>
  <r>
    <x v="4"/>
    <s v="TI"/>
    <x v="1"/>
    <s v="002-214-03"/>
    <n v="551796"/>
    <n v="100000"/>
    <d v="2024-12-16T00:00:00"/>
    <x v="2"/>
  </r>
  <r>
    <x v="4"/>
    <s v="TI"/>
    <x v="0"/>
    <s v="009-822-09"/>
    <n v="551828"/>
    <n v="220000"/>
    <d v="2024-12-17T00:00:00"/>
    <x v="8"/>
  </r>
  <r>
    <x v="5"/>
    <m/>
    <x v="6"/>
    <m/>
    <m/>
    <m/>
    <m/>
    <x v="10"/>
  </r>
  <r>
    <x v="5"/>
    <m/>
    <x v="6"/>
    <m/>
    <m/>
    <m/>
    <m/>
    <x v="10"/>
  </r>
  <r>
    <x v="5"/>
    <m/>
    <x v="6"/>
    <m/>
    <m/>
    <m/>
    <m/>
    <x v="10"/>
  </r>
  <r>
    <x v="5"/>
    <m/>
    <x v="6"/>
    <m/>
    <m/>
    <m/>
    <m/>
    <x v="10"/>
  </r>
  <r>
    <x v="5"/>
    <m/>
    <x v="6"/>
    <m/>
    <m/>
    <m/>
    <m/>
    <x v="10"/>
  </r>
  <r>
    <x v="5"/>
    <m/>
    <x v="6"/>
    <m/>
    <m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67" firstHeaderRow="1" firstDataRow="2" firstDataCol="3" rowPageCount="2" colPageCount="1"/>
  <pivotFields count="10">
    <pivotField name="TITLE COMPANY" axis="axisRow" compact="0" showAll="0">
      <items count="10">
        <item m="1" x="8"/>
        <item x="0"/>
        <item x="1"/>
        <item x="2"/>
        <item x="3"/>
        <item x="4"/>
        <item x="5"/>
        <item x="6"/>
        <item x="7"/>
        <item t="default"/>
      </items>
    </pivotField>
    <pivotField compact="0" showAll="0"/>
    <pivotField axis="axisRow" compact="0" showAll="0">
      <items count="14">
        <item m="1" x="1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showAll="0">
      <items count="34">
        <item m="1" x="3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</pivotField>
    <pivotField axis="axisPage" compact="0" showAll="0">
      <items count="9">
        <item m="1" x="7"/>
        <item x="0"/>
        <item x="1"/>
        <item x="2"/>
        <item x="3"/>
        <item x="4"/>
        <item x="5"/>
        <item x="6"/>
        <item t="default"/>
      </items>
    </pivotField>
    <pivotField dataField="1" compact="0" showAll="0"/>
    <pivotField dataField="1" compact="0" showAll="0"/>
    <pivotField name="BUILDER/DEVELOPER DEAL" axis="axisPage" compact="0" showAll="0">
      <items count="4">
        <item m="1" x="2"/>
        <item x="0"/>
        <item x="1"/>
        <item t="default"/>
      </items>
    </pivotField>
    <pivotField compact="0" showAll="0"/>
    <pivotField compact="0" showAll="0"/>
  </pivotFields>
  <rowFields count="3">
    <field x="0"/>
    <field x="2"/>
    <field x="3"/>
  </rowFields>
  <rowItems count="62">
    <i>
      <x v="1"/>
    </i>
    <i r="1">
      <x v="1"/>
    </i>
    <i r="2">
      <x v="1"/>
    </i>
    <i>
      <x v="2"/>
    </i>
    <i r="1">
      <x v="2"/>
    </i>
    <i r="2">
      <x v="2"/>
    </i>
    <i r="2">
      <x v="3"/>
    </i>
    <i r="2">
      <x v="4"/>
    </i>
    <i r="1">
      <x v="3"/>
    </i>
    <i r="2">
      <x v="5"/>
    </i>
    <i r="1">
      <x v="4"/>
    </i>
    <i r="2">
      <x v="6"/>
    </i>
    <i>
      <x v="3"/>
    </i>
    <i r="1">
      <x v="3"/>
    </i>
    <i r="2">
      <x v="7"/>
    </i>
    <i r="2">
      <x v="8"/>
    </i>
    <i r="1">
      <x v="4"/>
    </i>
    <i r="2">
      <x v="9"/>
    </i>
    <i>
      <x v="4"/>
    </i>
    <i r="1">
      <x v="2"/>
    </i>
    <i r="2">
      <x v="11"/>
    </i>
    <i r="1">
      <x v="5"/>
    </i>
    <i r="2">
      <x v="10"/>
    </i>
    <i r="1">
      <x v="6"/>
    </i>
    <i r="2">
      <x v="12"/>
    </i>
    <i r="1">
      <x v="7"/>
    </i>
    <i r="2">
      <x v="13"/>
    </i>
    <i r="1">
      <x v="8"/>
    </i>
    <i r="2">
      <x v="14"/>
    </i>
    <i r="2">
      <x v="15"/>
    </i>
    <i r="2">
      <x v="16"/>
    </i>
    <i r="2">
      <x v="18"/>
    </i>
    <i r="2">
      <x v="19"/>
    </i>
    <i r="1">
      <x v="9"/>
    </i>
    <i r="2">
      <x v="17"/>
    </i>
    <i>
      <x v="5"/>
    </i>
    <i r="1">
      <x v="10"/>
    </i>
    <i r="2">
      <x v="20"/>
    </i>
    <i>
      <x v="6"/>
    </i>
    <i r="1">
      <x v="6"/>
    </i>
    <i r="2">
      <x v="21"/>
    </i>
    <i r="1">
      <x v="11"/>
    </i>
    <i r="2">
      <x v="22"/>
    </i>
    <i>
      <x v="7"/>
    </i>
    <i r="1">
      <x v="3"/>
    </i>
    <i r="2">
      <x v="23"/>
    </i>
    <i r="2">
      <x v="24"/>
    </i>
    <i r="2">
      <x v="26"/>
    </i>
    <i r="2">
      <x v="27"/>
    </i>
    <i r="1">
      <x v="10"/>
    </i>
    <i r="2">
      <x v="25"/>
    </i>
    <i>
      <x v="8"/>
    </i>
    <i r="1">
      <x v="2"/>
    </i>
    <i r="2">
      <x v="28"/>
    </i>
    <i r="1">
      <x v="3"/>
    </i>
    <i r="2">
      <x v="29"/>
    </i>
    <i r="2">
      <x v="30"/>
    </i>
    <i r="1">
      <x v="9"/>
    </i>
    <i r="2">
      <x v="32"/>
    </i>
    <i r="1">
      <x v="12"/>
    </i>
    <i r="2">
      <x v="3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40" firstHeaderRow="1" firstDataRow="2" firstDataCol="2" rowPageCount="1" colPageCount="1"/>
  <pivotFields count="8">
    <pivotField name="TITLE COMPANY" axis="axisRow" compact="0" showAll="0" insertBlankRow="1">
      <items count="15">
        <item m="1" x="10"/>
        <item m="1" x="9"/>
        <item m="1" x="8"/>
        <item x="1"/>
        <item x="2"/>
        <item m="1" x="13"/>
        <item m="1" x="11"/>
        <item x="4"/>
        <item m="1" x="12"/>
        <item m="1" x="6"/>
        <item m="1" x="7"/>
        <item x="3"/>
        <item x="5"/>
        <item x="0"/>
        <item t="default"/>
      </items>
    </pivotField>
    <pivotField compact="0" showAll="0" insertBlankRow="1"/>
    <pivotField axis="axisPage" compact="0" showAll="0" insertBlankRow="1">
      <items count="11">
        <item x="3"/>
        <item m="1" x="7"/>
        <item x="0"/>
        <item x="1"/>
        <item x="5"/>
        <item x="4"/>
        <item m="1" x="9"/>
        <item x="2"/>
        <item m="1" x="8"/>
        <item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07">
        <item m="1" x="32"/>
        <item m="1" x="91"/>
        <item m="1" x="104"/>
        <item m="1" x="20"/>
        <item m="1" x="60"/>
        <item m="1" x="35"/>
        <item m="1" x="64"/>
        <item m="1" x="34"/>
        <item m="1" x="29"/>
        <item m="1" x="53"/>
        <item m="1" x="43"/>
        <item m="1" x="26"/>
        <item m="1" x="41"/>
        <item m="1" x="18"/>
        <item m="1" x="13"/>
        <item m="1" x="99"/>
        <item m="1" x="25"/>
        <item m="1" x="58"/>
        <item m="1" x="52"/>
        <item m="1" x="86"/>
        <item m="1" x="75"/>
        <item m="1" x="27"/>
        <item m="1" x="33"/>
        <item m="1" x="82"/>
        <item m="1" x="37"/>
        <item m="1" x="62"/>
        <item m="1" x="11"/>
        <item m="1" x="39"/>
        <item m="1" x="38"/>
        <item m="1" x="101"/>
        <item m="1" x="88"/>
        <item m="1" x="105"/>
        <item x="2"/>
        <item x="8"/>
        <item m="1" x="12"/>
        <item m="1" x="23"/>
        <item x="4"/>
        <item m="1" x="94"/>
        <item m="1" x="71"/>
        <item m="1" x="80"/>
        <item m="1" x="21"/>
        <item m="1" x="45"/>
        <item m="1" x="85"/>
        <item m="1" x="15"/>
        <item m="1" x="72"/>
        <item m="1" x="96"/>
        <item m="1" x="50"/>
        <item m="1" x="98"/>
        <item m="1" x="57"/>
        <item m="1" x="103"/>
        <item m="1" x="74"/>
        <item m="1" x="63"/>
        <item m="1" x="40"/>
        <item m="1" x="102"/>
        <item m="1" x="44"/>
        <item m="1" x="31"/>
        <item m="1" x="66"/>
        <item m="1" x="78"/>
        <item m="1" x="24"/>
        <item m="1" x="92"/>
        <item m="1" x="70"/>
        <item m="1" x="89"/>
        <item x="9"/>
        <item m="1" x="87"/>
        <item m="1" x="100"/>
        <item m="1" x="69"/>
        <item m="1" x="76"/>
        <item m="1" x="48"/>
        <item m="1" x="97"/>
        <item m="1" x="28"/>
        <item m="1" x="84"/>
        <item m="1" x="93"/>
        <item m="1" x="47"/>
        <item m="1" x="30"/>
        <item m="1" x="51"/>
        <item m="1" x="22"/>
        <item m="1" x="17"/>
        <item m="1" x="68"/>
        <item m="1" x="90"/>
        <item m="1" x="19"/>
        <item m="1" x="81"/>
        <item m="1" x="61"/>
        <item m="1" x="79"/>
        <item m="1" x="67"/>
        <item m="1" x="14"/>
        <item m="1" x="73"/>
        <item m="1" x="36"/>
        <item m="1" x="59"/>
        <item m="1" x="16"/>
        <item m="1" x="95"/>
        <item m="1" x="77"/>
        <item m="1" x="83"/>
        <item m="1" x="46"/>
        <item m="1" x="42"/>
        <item m="1" x="65"/>
        <item m="1" x="56"/>
        <item m="1" x="54"/>
        <item m="1" x="49"/>
        <item m="1" x="55"/>
        <item x="10"/>
        <item x="0"/>
        <item x="1"/>
        <item x="3"/>
        <item x="5"/>
        <item x="6"/>
        <item x="7"/>
        <item t="default"/>
      </items>
    </pivotField>
  </pivotFields>
  <rowFields count="2">
    <field x="7"/>
    <field x="0"/>
  </rowFields>
  <rowItems count="36">
    <i>
      <x v="32"/>
    </i>
    <i r="1">
      <x v="3"/>
    </i>
    <i r="1">
      <x v="7"/>
    </i>
    <i t="blank">
      <x v="32"/>
    </i>
    <i>
      <x v="33"/>
    </i>
    <i r="1">
      <x v="7"/>
    </i>
    <i t="blank">
      <x v="33"/>
    </i>
    <i>
      <x v="36"/>
    </i>
    <i r="1">
      <x v="4"/>
    </i>
    <i t="blank">
      <x v="36"/>
    </i>
    <i>
      <x v="62"/>
    </i>
    <i r="1">
      <x v="7"/>
    </i>
    <i t="blank">
      <x v="62"/>
    </i>
    <i>
      <x v="99"/>
    </i>
    <i r="1">
      <x v="12"/>
    </i>
    <i t="blank">
      <x v="99"/>
    </i>
    <i>
      <x v="100"/>
    </i>
    <i r="1">
      <x v="11"/>
    </i>
    <i r="1">
      <x v="1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11"/>
    </i>
    <i t="blank">
      <x v="103"/>
    </i>
    <i>
      <x v="104"/>
    </i>
    <i r="1">
      <x v="7"/>
    </i>
    <i t="blank">
      <x v="104"/>
    </i>
    <i>
      <x v="105"/>
    </i>
    <i r="1">
      <x v="7"/>
    </i>
    <i t="blank">
      <x v="10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9" totalsRowCount="1" headerRowDxfId="18" totalsRowDxfId="15" headerRowBorderDxfId="17" tableBorderDxfId="16" totalsRowBorderDxfId="14">
  <autoFilter ref="A4:F8">
    <filterColumn colId="4"/>
    <filterColumn colId="5"/>
  </autoFilter>
  <tableColumns count="6">
    <tableColumn id="1" name="BUILDER" totalsRowLabel="GRAND TOTAL" totalsRowDxfId="13" dataCellStyle="Normal 2"/>
    <tableColumn id="2" name="CLOSINGS" totalsRowFunction="custom" totalsRowDxfId="12" dataCellStyle="Normal 2">
      <totalsRowFormula>SUM(B5:B8)</totalsRowFormula>
    </tableColumn>
    <tableColumn id="3" name="DOLLARVOL" totalsRowFunction="custom" totalsRowDxfId="11" dataCellStyle="Normal 2">
      <totalsRowFormula>SUM(C5:C8)</totalsRowFormula>
    </tableColumn>
    <tableColumn id="4" name="AVERAGE" totalsRowDxfId="10" dataCellStyle="Normal 2"/>
    <tableColumn id="5" name="% OF CLOSINGS" totalsRowFunction="custom" dataDxfId="9" totalsRowDxfId="8" dataCellStyle="Normal 2">
      <calculatedColumnFormula>Table2[[#This Row],[CLOSINGS]]/$B$10</calculatedColumnFormula>
      <totalsRowFormula>SUM(E5:E8)</totalsRowFormula>
    </tableColumn>
    <tableColumn id="6" name="% OF $$$ VOLUME" totalsRowFunction="custom" dataDxfId="7" totalsRowDxfId="6" dataCellStyle="Normal 2">
      <calculatedColumnFormula>Table2[[#This Row],[DOLLARVOL]]/$C$10</calculatedColumnFormula>
      <totalsRowFormula>SUM(F5:F8)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89" totalsRowShown="0" headerRowDxfId="5">
  <autoFilter ref="A1:J89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20" totalsRowShown="0" headerRowDxfId="4">
  <autoFilter ref="A1:H2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102" totalsRowShown="0" headerRowDxfId="3" headerRowBorderDxfId="2" tableBorderDxfId="1" totalsRowBorderDxfId="0">
  <autoFilter ref="A1:E10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3" customWidth="1"/>
    <col min="3" max="3" width="18" style="38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47</v>
      </c>
    </row>
    <row r="2" spans="1:7">
      <c r="A2" s="2" t="s">
        <v>57</v>
      </c>
    </row>
    <row r="3" spans="1:7">
      <c r="A3" s="2"/>
    </row>
    <row r="4" spans="1:7" ht="13.8" thickBot="1">
      <c r="A4" s="2"/>
    </row>
    <row r="5" spans="1:7" ht="16.2" thickBot="1">
      <c r="A5" s="156" t="s">
        <v>4</v>
      </c>
      <c r="B5" s="157"/>
      <c r="C5" s="157"/>
      <c r="D5" s="157"/>
      <c r="E5" s="157"/>
      <c r="F5" s="157"/>
      <c r="G5" s="158"/>
    </row>
    <row r="6" spans="1:7" ht="26.4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122" t="s">
        <v>50</v>
      </c>
      <c r="G6" s="122" t="s">
        <v>51</v>
      </c>
    </row>
    <row r="7" spans="1:7">
      <c r="A7" s="132" t="s">
        <v>66</v>
      </c>
      <c r="B7" s="133">
        <v>28</v>
      </c>
      <c r="C7" s="73">
        <v>16519263</v>
      </c>
      <c r="D7" s="134">
        <f>B7/$B$15</f>
        <v>0.31818181818181818</v>
      </c>
      <c r="E7" s="50">
        <f>C7/$C$15</f>
        <v>0.277009297011099</v>
      </c>
      <c r="F7" s="135">
        <v>1</v>
      </c>
      <c r="G7" s="108">
        <f t="shared" ref="G7:G14" si="0">RANK(C7,$C$7:$C$14)</f>
        <v>2</v>
      </c>
    </row>
    <row r="8" spans="1:7">
      <c r="A8" s="132" t="s">
        <v>63</v>
      </c>
      <c r="B8" s="72">
        <v>20</v>
      </c>
      <c r="C8" s="137">
        <v>17652050</v>
      </c>
      <c r="D8" s="23">
        <f>B8/$B$15</f>
        <v>0.22727272727272727</v>
      </c>
      <c r="E8" s="136">
        <f>C8/$C$15</f>
        <v>0.29600484969001162</v>
      </c>
      <c r="F8" s="76">
        <v>2</v>
      </c>
      <c r="G8" s="135">
        <f t="shared" si="0"/>
        <v>1</v>
      </c>
    </row>
    <row r="9" spans="1:7">
      <c r="A9" s="71" t="s">
        <v>84</v>
      </c>
      <c r="B9" s="72">
        <v>17</v>
      </c>
      <c r="C9" s="73">
        <v>10337864</v>
      </c>
      <c r="D9" s="23">
        <f t="shared" ref="D9" si="1">B9/$B$15</f>
        <v>0.19318181818181818</v>
      </c>
      <c r="E9" s="23">
        <f t="shared" ref="E9" si="2">C9/$C$15</f>
        <v>0.17335424947446795</v>
      </c>
      <c r="F9" s="76">
        <v>3</v>
      </c>
      <c r="G9" s="108">
        <f t="shared" si="0"/>
        <v>3</v>
      </c>
    </row>
    <row r="10" spans="1:7">
      <c r="A10" s="71" t="s">
        <v>92</v>
      </c>
      <c r="B10" s="72">
        <v>9</v>
      </c>
      <c r="C10" s="73">
        <v>4518900</v>
      </c>
      <c r="D10" s="23">
        <f>B10/$B$15</f>
        <v>0.10227272727272728</v>
      </c>
      <c r="E10" s="23">
        <f>C10/$C$15</f>
        <v>7.5776825652782168E-2</v>
      </c>
      <c r="F10" s="76">
        <v>4</v>
      </c>
      <c r="G10" s="108">
        <f t="shared" si="0"/>
        <v>5</v>
      </c>
    </row>
    <row r="11" spans="1:7">
      <c r="A11" s="71" t="s">
        <v>86</v>
      </c>
      <c r="B11" s="72">
        <v>6</v>
      </c>
      <c r="C11" s="73">
        <v>3510750</v>
      </c>
      <c r="D11" s="23">
        <f>B11/$B$15</f>
        <v>6.8181818181818177E-2</v>
      </c>
      <c r="E11" s="23">
        <f>C11/$C$15</f>
        <v>5.8871294045122702E-2</v>
      </c>
      <c r="F11" s="76">
        <v>5</v>
      </c>
      <c r="G11" s="108">
        <f t="shared" si="0"/>
        <v>6</v>
      </c>
    </row>
    <row r="12" spans="1:7">
      <c r="A12" s="87" t="s">
        <v>58</v>
      </c>
      <c r="B12" s="83">
        <v>3</v>
      </c>
      <c r="C12" s="121">
        <v>5060000</v>
      </c>
      <c r="D12" s="23">
        <f>B12/$B$15</f>
        <v>3.4090909090909088E-2</v>
      </c>
      <c r="E12" s="23">
        <f>C12/$C$15</f>
        <v>8.4850458696381359E-2</v>
      </c>
      <c r="F12" s="76">
        <v>6</v>
      </c>
      <c r="G12" s="108">
        <f t="shared" si="0"/>
        <v>4</v>
      </c>
    </row>
    <row r="13" spans="1:7">
      <c r="A13" s="87" t="s">
        <v>69</v>
      </c>
      <c r="B13" s="83">
        <v>3</v>
      </c>
      <c r="C13" s="121">
        <v>1464000</v>
      </c>
      <c r="D13" s="23">
        <f>B13/$B$15</f>
        <v>3.4090909090909088E-2</v>
      </c>
      <c r="E13" s="23">
        <f>C13/$C$15</f>
        <v>2.4549618879743541E-2</v>
      </c>
      <c r="F13" s="76">
        <v>6</v>
      </c>
      <c r="G13" s="108">
        <f t="shared" si="0"/>
        <v>7</v>
      </c>
    </row>
    <row r="14" spans="1:7">
      <c r="A14" s="87" t="s">
        <v>72</v>
      </c>
      <c r="B14" s="83">
        <v>2</v>
      </c>
      <c r="C14" s="121">
        <v>571500</v>
      </c>
      <c r="D14" s="23">
        <f>B14/$B$15</f>
        <v>2.2727272727272728E-2</v>
      </c>
      <c r="E14" s="23">
        <f>C14/$C$15</f>
        <v>9.5834065503916897E-3</v>
      </c>
      <c r="F14" s="76">
        <v>7</v>
      </c>
      <c r="G14" s="108">
        <f t="shared" si="0"/>
        <v>8</v>
      </c>
    </row>
    <row r="15" spans="1:7">
      <c r="A15" s="84" t="s">
        <v>23</v>
      </c>
      <c r="B15" s="85">
        <f>SUM(B7:B14)</f>
        <v>88</v>
      </c>
      <c r="C15" s="86">
        <f>SUM(C7:C14)</f>
        <v>59634327</v>
      </c>
      <c r="D15" s="30">
        <f>SUM(D7:D14)</f>
        <v>0.99999999999999978</v>
      </c>
      <c r="E15" s="30">
        <f>SUM(E7:E14)</f>
        <v>1</v>
      </c>
      <c r="F15" s="31"/>
      <c r="G15" s="31"/>
    </row>
    <row r="16" spans="1:7" ht="13.8" thickBot="1">
      <c r="A16" s="80"/>
      <c r="B16" s="81"/>
      <c r="C16" s="82"/>
    </row>
    <row r="17" spans="1:7" ht="16.2" thickBot="1">
      <c r="A17" s="159" t="s">
        <v>10</v>
      </c>
      <c r="B17" s="160"/>
      <c r="C17" s="160"/>
      <c r="D17" s="160"/>
      <c r="E17" s="160"/>
      <c r="F17" s="160"/>
      <c r="G17" s="161"/>
    </row>
    <row r="18" spans="1:7">
      <c r="A18" s="3"/>
      <c r="B18" s="44"/>
      <c r="C18" s="39"/>
      <c r="D18" s="4" t="s">
        <v>5</v>
      </c>
      <c r="E18" s="4" t="s">
        <v>5</v>
      </c>
      <c r="F18" s="5" t="s">
        <v>6</v>
      </c>
      <c r="G18" s="5" t="s">
        <v>6</v>
      </c>
    </row>
    <row r="19" spans="1:7">
      <c r="A19" s="6" t="s">
        <v>11</v>
      </c>
      <c r="B19" s="45" t="s">
        <v>8</v>
      </c>
      <c r="C19" s="26" t="s">
        <v>9</v>
      </c>
      <c r="D19" s="8" t="s">
        <v>8</v>
      </c>
      <c r="E19" s="8" t="s">
        <v>9</v>
      </c>
      <c r="F19" s="7" t="s">
        <v>8</v>
      </c>
      <c r="G19" s="7" t="s">
        <v>9</v>
      </c>
    </row>
    <row r="20" spans="1:7">
      <c r="A20" s="132" t="s">
        <v>84</v>
      </c>
      <c r="B20" s="133">
        <v>6</v>
      </c>
      <c r="C20" s="137">
        <v>2487150</v>
      </c>
      <c r="D20" s="136">
        <f>B20/$B$25</f>
        <v>0.46153846153846156</v>
      </c>
      <c r="E20" s="136">
        <f>C20/$C$25</f>
        <v>0.52764842531795952</v>
      </c>
      <c r="F20" s="138">
        <v>1</v>
      </c>
      <c r="G20" s="138">
        <f>RANK(C20,$C$20:$C$24)</f>
        <v>1</v>
      </c>
    </row>
    <row r="21" spans="1:7">
      <c r="A21" s="71" t="s">
        <v>63</v>
      </c>
      <c r="B21" s="72">
        <v>2</v>
      </c>
      <c r="C21" s="73">
        <v>938500</v>
      </c>
      <c r="D21" s="23">
        <f>B21/$B$25</f>
        <v>0.15384615384615385</v>
      </c>
      <c r="E21" s="23">
        <f>C21/$C$25</f>
        <v>0.19910260626054119</v>
      </c>
      <c r="F21" s="76">
        <v>2</v>
      </c>
      <c r="G21" s="76">
        <f>RANK(C21,$C$20:$C$24)</f>
        <v>2</v>
      </c>
    </row>
    <row r="22" spans="1:7">
      <c r="A22" s="71" t="s">
        <v>92</v>
      </c>
      <c r="B22" s="72">
        <v>2</v>
      </c>
      <c r="C22" s="73">
        <v>586000</v>
      </c>
      <c r="D22" s="23">
        <f>B22/$B$25</f>
        <v>0.15384615384615385</v>
      </c>
      <c r="E22" s="23">
        <f>C22/$C$25</f>
        <v>0.12431979463897404</v>
      </c>
      <c r="F22" s="76">
        <v>2</v>
      </c>
      <c r="G22" s="76">
        <f>RANK(C22,$C$20:$C$24)</f>
        <v>3</v>
      </c>
    </row>
    <row r="23" spans="1:7">
      <c r="A23" s="71" t="s">
        <v>58</v>
      </c>
      <c r="B23" s="72">
        <v>2</v>
      </c>
      <c r="C23" s="73">
        <v>350000</v>
      </c>
      <c r="D23" s="23">
        <f>B23/$B$25</f>
        <v>0.15384615384615385</v>
      </c>
      <c r="E23" s="23">
        <f>C23/$C$25</f>
        <v>7.4252437071059579E-2</v>
      </c>
      <c r="F23" s="76">
        <v>2</v>
      </c>
      <c r="G23" s="76">
        <f>RANK(C23,$C$20:$C$24)</f>
        <v>5</v>
      </c>
    </row>
    <row r="24" spans="1:7">
      <c r="A24" s="71" t="s">
        <v>66</v>
      </c>
      <c r="B24" s="72">
        <v>1</v>
      </c>
      <c r="C24" s="73">
        <v>352000</v>
      </c>
      <c r="D24" s="23">
        <f>B24/$B$25</f>
        <v>7.6923076923076927E-2</v>
      </c>
      <c r="E24" s="23">
        <f>C24/$C$25</f>
        <v>7.4676736711465644E-2</v>
      </c>
      <c r="F24" s="76">
        <v>3</v>
      </c>
      <c r="G24" s="76">
        <f>RANK(C24,$C$20:$C$24)</f>
        <v>4</v>
      </c>
    </row>
    <row r="25" spans="1:7">
      <c r="A25" s="32" t="s">
        <v>23</v>
      </c>
      <c r="B25" s="46">
        <f>SUM(B20:B24)</f>
        <v>13</v>
      </c>
      <c r="C25" s="33">
        <f>SUM(C20:C24)</f>
        <v>4713650</v>
      </c>
      <c r="D25" s="30">
        <f>SUM(D20:D24)</f>
        <v>1</v>
      </c>
      <c r="E25" s="30">
        <f>SUM(E20:E24)</f>
        <v>1</v>
      </c>
      <c r="F25" s="31"/>
      <c r="G25" s="31"/>
    </row>
    <row r="26" spans="1:7" ht="13.8" thickBot="1"/>
    <row r="27" spans="1:7" ht="16.2" thickBot="1">
      <c r="A27" s="156" t="s">
        <v>12</v>
      </c>
      <c r="B27" s="157"/>
      <c r="C27" s="157"/>
      <c r="D27" s="157"/>
      <c r="E27" s="157"/>
      <c r="F27" s="157"/>
      <c r="G27" s="158"/>
    </row>
    <row r="28" spans="1:7">
      <c r="A28" s="3"/>
      <c r="B28" s="44"/>
      <c r="C28" s="39"/>
      <c r="D28" s="4" t="s">
        <v>5</v>
      </c>
      <c r="E28" s="4" t="s">
        <v>5</v>
      </c>
      <c r="F28" s="5" t="s">
        <v>6</v>
      </c>
      <c r="G28" s="5" t="s">
        <v>6</v>
      </c>
    </row>
    <row r="29" spans="1:7">
      <c r="A29" s="6" t="s">
        <v>11</v>
      </c>
      <c r="B29" s="45" t="s">
        <v>8</v>
      </c>
      <c r="C29" s="26" t="s">
        <v>9</v>
      </c>
      <c r="D29" s="8" t="s">
        <v>8</v>
      </c>
      <c r="E29" s="8" t="s">
        <v>9</v>
      </c>
      <c r="F29" s="7" t="s">
        <v>8</v>
      </c>
      <c r="G29" s="7" t="s">
        <v>9</v>
      </c>
    </row>
    <row r="30" spans="1:7">
      <c r="A30" s="132" t="s">
        <v>66</v>
      </c>
      <c r="B30" s="133">
        <v>29</v>
      </c>
      <c r="C30" s="73">
        <v>16871263</v>
      </c>
      <c r="D30" s="136">
        <f t="shared" ref="D30:D37" si="3">B30/$B$38</f>
        <v>0.28712871287128711</v>
      </c>
      <c r="E30" s="23">
        <f t="shared" ref="E30:E37" si="4">C30/$C$38</f>
        <v>0.26218793172006011</v>
      </c>
      <c r="F30" s="138">
        <v>1</v>
      </c>
      <c r="G30" s="76">
        <f t="shared" ref="G30:G37" si="5">RANK(C30,$C$30:$C$37)</f>
        <v>2</v>
      </c>
    </row>
    <row r="31" spans="1:7">
      <c r="A31" s="71" t="s">
        <v>84</v>
      </c>
      <c r="B31" s="72">
        <v>23</v>
      </c>
      <c r="C31" s="73">
        <v>12825014</v>
      </c>
      <c r="D31" s="23">
        <f t="shared" si="3"/>
        <v>0.22772277227722773</v>
      </c>
      <c r="E31" s="23">
        <f t="shared" si="4"/>
        <v>0.19930718257079005</v>
      </c>
      <c r="F31" s="76">
        <v>2</v>
      </c>
      <c r="G31" s="76">
        <f t="shared" si="5"/>
        <v>3</v>
      </c>
    </row>
    <row r="32" spans="1:7">
      <c r="A32" s="132" t="s">
        <v>63</v>
      </c>
      <c r="B32" s="72">
        <v>22</v>
      </c>
      <c r="C32" s="137">
        <v>18590550</v>
      </c>
      <c r="D32" s="23">
        <f t="shared" si="3"/>
        <v>0.21782178217821782</v>
      </c>
      <c r="E32" s="136">
        <f t="shared" si="4"/>
        <v>0.28890651838207748</v>
      </c>
      <c r="F32" s="76">
        <v>3</v>
      </c>
      <c r="G32" s="138">
        <f t="shared" si="5"/>
        <v>1</v>
      </c>
    </row>
    <row r="33" spans="1:7">
      <c r="A33" s="71" t="s">
        <v>92</v>
      </c>
      <c r="B33" s="72">
        <v>11</v>
      </c>
      <c r="C33" s="73">
        <v>5104900</v>
      </c>
      <c r="D33" s="23">
        <f t="shared" ref="D33" si="6">B33/$B$38</f>
        <v>0.10891089108910891</v>
      </c>
      <c r="E33" s="23">
        <f t="shared" ref="E33" si="7">C33/$C$38</f>
        <v>7.9332719348737257E-2</v>
      </c>
      <c r="F33" s="76">
        <v>4</v>
      </c>
      <c r="G33" s="76">
        <f t="shared" si="5"/>
        <v>5</v>
      </c>
    </row>
    <row r="34" spans="1:7">
      <c r="A34" s="71" t="s">
        <v>86</v>
      </c>
      <c r="B34" s="72">
        <v>6</v>
      </c>
      <c r="C34" s="73">
        <v>3510750</v>
      </c>
      <c r="D34" s="23">
        <f t="shared" si="3"/>
        <v>5.9405940594059403E-2</v>
      </c>
      <c r="E34" s="23">
        <f t="shared" si="4"/>
        <v>5.4558824747513043E-2</v>
      </c>
      <c r="F34" s="76">
        <v>5</v>
      </c>
      <c r="G34" s="76">
        <f t="shared" si="5"/>
        <v>6</v>
      </c>
    </row>
    <row r="35" spans="1:7">
      <c r="A35" s="71" t="s">
        <v>58</v>
      </c>
      <c r="B35" s="72">
        <v>5</v>
      </c>
      <c r="C35" s="73">
        <v>5410000</v>
      </c>
      <c r="D35" s="23">
        <f t="shared" si="3"/>
        <v>4.9504950495049507E-2</v>
      </c>
      <c r="E35" s="23">
        <f t="shared" si="4"/>
        <v>8.4074127147773431E-2</v>
      </c>
      <c r="F35" s="76">
        <v>6</v>
      </c>
      <c r="G35" s="76">
        <f t="shared" si="5"/>
        <v>4</v>
      </c>
    </row>
    <row r="36" spans="1:7">
      <c r="A36" s="71" t="s">
        <v>69</v>
      </c>
      <c r="B36" s="72">
        <v>3</v>
      </c>
      <c r="C36" s="73">
        <v>1464000</v>
      </c>
      <c r="D36" s="23">
        <f t="shared" si="3"/>
        <v>2.9702970297029702E-2</v>
      </c>
      <c r="E36" s="23">
        <f t="shared" si="4"/>
        <v>2.2751297993408557E-2</v>
      </c>
      <c r="F36" s="76">
        <v>7</v>
      </c>
      <c r="G36" s="76">
        <f t="shared" si="5"/>
        <v>7</v>
      </c>
    </row>
    <row r="37" spans="1:7">
      <c r="A37" s="71" t="s">
        <v>72</v>
      </c>
      <c r="B37" s="72">
        <v>2</v>
      </c>
      <c r="C37" s="73">
        <v>571500</v>
      </c>
      <c r="D37" s="23">
        <f t="shared" si="3"/>
        <v>1.9801980198019802E-2</v>
      </c>
      <c r="E37" s="23">
        <f t="shared" si="4"/>
        <v>8.8813980896400215E-3</v>
      </c>
      <c r="F37" s="76">
        <v>8</v>
      </c>
      <c r="G37" s="76">
        <f t="shared" si="5"/>
        <v>8</v>
      </c>
    </row>
    <row r="38" spans="1:7">
      <c r="A38" s="32" t="s">
        <v>23</v>
      </c>
      <c r="B38" s="47">
        <f>SUM(B30:B37)</f>
        <v>101</v>
      </c>
      <c r="C38" s="37">
        <f>SUM(C30:C37)</f>
        <v>64347977</v>
      </c>
      <c r="D38" s="30">
        <f>SUM(D30:D37)</f>
        <v>1</v>
      </c>
      <c r="E38" s="30">
        <f>SUM(E30:E37)</f>
        <v>1</v>
      </c>
      <c r="F38" s="31"/>
      <c r="G38" s="31"/>
    </row>
    <row r="40" spans="1:7">
      <c r="A40" s="162" t="s">
        <v>24</v>
      </c>
      <c r="B40" s="162"/>
      <c r="C40" s="162"/>
      <c r="D40" s="107" t="s">
        <v>43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7:G17"/>
    <mergeCell ref="A27:G27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4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6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48</v>
      </c>
    </row>
    <row r="2" spans="1:7">
      <c r="A2" s="2" t="str">
        <f>'OVERALL STATS'!A2</f>
        <v>Reporting Period: DECEMBER, 2024</v>
      </c>
    </row>
    <row r="3" spans="1:7" ht="13.8" thickBot="1"/>
    <row r="4" spans="1:7" ht="16.2" thickBot="1">
      <c r="A4" s="156" t="s">
        <v>13</v>
      </c>
      <c r="B4" s="157"/>
      <c r="C4" s="157"/>
      <c r="D4" s="157"/>
      <c r="E4" s="157"/>
      <c r="F4" s="157"/>
      <c r="G4" s="158"/>
    </row>
    <row r="5" spans="1:7">
      <c r="A5" s="3"/>
      <c r="B5" s="105"/>
      <c r="C5" s="97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9" t="s">
        <v>66</v>
      </c>
      <c r="B7" s="140">
        <v>23</v>
      </c>
      <c r="C7" s="99">
        <v>12845910</v>
      </c>
      <c r="D7" s="141">
        <f>B7/$B$14</f>
        <v>0.31944444444444442</v>
      </c>
      <c r="E7" s="23">
        <f>C7/$C$14</f>
        <v>0.25967931825514329</v>
      </c>
      <c r="F7" s="138">
        <v>1</v>
      </c>
      <c r="G7" s="76">
        <f t="shared" ref="G7:G13" si="0">RANK(C7,$C$7:$C$13)</f>
        <v>2</v>
      </c>
    </row>
    <row r="8" spans="1:7">
      <c r="A8" s="139" t="s">
        <v>63</v>
      </c>
      <c r="B8" s="36">
        <v>20</v>
      </c>
      <c r="C8" s="142">
        <v>17652050</v>
      </c>
      <c r="D8" s="27">
        <f>B8/$B$14</f>
        <v>0.27777777777777779</v>
      </c>
      <c r="E8" s="136">
        <f>C8/$C$14</f>
        <v>0.35683515685581652</v>
      </c>
      <c r="F8" s="76">
        <v>2</v>
      </c>
      <c r="G8" s="138">
        <f t="shared" si="0"/>
        <v>1</v>
      </c>
    </row>
    <row r="9" spans="1:7">
      <c r="A9" s="35" t="s">
        <v>84</v>
      </c>
      <c r="B9" s="36">
        <v>12</v>
      </c>
      <c r="C9" s="99">
        <v>7356000</v>
      </c>
      <c r="D9" s="27">
        <f t="shared" ref="D9" si="1">B9/$B$14</f>
        <v>0.16666666666666666</v>
      </c>
      <c r="E9" s="23">
        <f t="shared" ref="E9" si="2">C9/$C$14</f>
        <v>0.14870110915340634</v>
      </c>
      <c r="F9" s="76">
        <v>3</v>
      </c>
      <c r="G9" s="76">
        <f t="shared" si="0"/>
        <v>3</v>
      </c>
    </row>
    <row r="10" spans="1:7">
      <c r="A10" s="35" t="s">
        <v>92</v>
      </c>
      <c r="B10" s="36">
        <v>9</v>
      </c>
      <c r="C10" s="99">
        <v>4518900</v>
      </c>
      <c r="D10" s="27">
        <f>B10/$B$14</f>
        <v>0.125</v>
      </c>
      <c r="E10" s="23">
        <f>C10/$C$14</f>
        <v>9.1349298824541583E-2</v>
      </c>
      <c r="F10" s="76">
        <v>4</v>
      </c>
      <c r="G10" s="76">
        <f t="shared" si="0"/>
        <v>5</v>
      </c>
    </row>
    <row r="11" spans="1:7">
      <c r="A11" s="35" t="s">
        <v>58</v>
      </c>
      <c r="B11" s="36">
        <v>3</v>
      </c>
      <c r="C11" s="99">
        <v>5060000</v>
      </c>
      <c r="D11" s="27">
        <f>B11/$B$14</f>
        <v>4.1666666666666664E-2</v>
      </c>
      <c r="E11" s="23">
        <f>C11/$C$14</f>
        <v>0.10228760363189723</v>
      </c>
      <c r="F11" s="76">
        <v>5</v>
      </c>
      <c r="G11" s="76">
        <f t="shared" si="0"/>
        <v>4</v>
      </c>
    </row>
    <row r="12" spans="1:7">
      <c r="A12" s="35" t="s">
        <v>69</v>
      </c>
      <c r="B12" s="36">
        <v>3</v>
      </c>
      <c r="C12" s="99">
        <v>1464000</v>
      </c>
      <c r="D12" s="27">
        <f>B12/$B$14</f>
        <v>4.1666666666666664E-2</v>
      </c>
      <c r="E12" s="23">
        <f>C12/$C$14</f>
        <v>2.9594674252390821E-2</v>
      </c>
      <c r="F12" s="76">
        <v>5</v>
      </c>
      <c r="G12" s="76">
        <f t="shared" si="0"/>
        <v>6</v>
      </c>
    </row>
    <row r="13" spans="1:7">
      <c r="A13" s="35" t="s">
        <v>72</v>
      </c>
      <c r="B13" s="36">
        <v>2</v>
      </c>
      <c r="C13" s="99">
        <v>571500</v>
      </c>
      <c r="D13" s="27">
        <f>B13/$B$14</f>
        <v>2.7777777777777776E-2</v>
      </c>
      <c r="E13" s="23">
        <f>C13/$C$14</f>
        <v>1.1552839026804203E-2</v>
      </c>
      <c r="F13" s="76">
        <v>6</v>
      </c>
      <c r="G13" s="76">
        <f t="shared" si="0"/>
        <v>7</v>
      </c>
    </row>
    <row r="14" spans="1:7">
      <c r="A14" s="28" t="s">
        <v>23</v>
      </c>
      <c r="B14" s="29">
        <f>SUM(B7:B13)</f>
        <v>72</v>
      </c>
      <c r="C14" s="100">
        <f>SUM(C7:C13)</f>
        <v>49468360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8" thickBot="1"/>
    <row r="16" spans="1:7" ht="16.2" thickBot="1">
      <c r="A16" s="156" t="s">
        <v>14</v>
      </c>
      <c r="B16" s="157"/>
      <c r="C16" s="157"/>
      <c r="D16" s="157"/>
      <c r="E16" s="157"/>
      <c r="F16" s="157"/>
      <c r="G16" s="158"/>
    </row>
    <row r="17" spans="1:7">
      <c r="A17" s="3"/>
      <c r="B17" s="105"/>
      <c r="C17" s="97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8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43" t="s">
        <v>86</v>
      </c>
      <c r="B19" s="140">
        <v>6</v>
      </c>
      <c r="C19" s="101">
        <v>3510750</v>
      </c>
      <c r="D19" s="141">
        <f>B19/$B$22</f>
        <v>0.375</v>
      </c>
      <c r="E19" s="23">
        <f>C19/$C$22</f>
        <v>0.34534343855336141</v>
      </c>
      <c r="F19" s="138">
        <v>1</v>
      </c>
      <c r="G19" s="76">
        <f>RANK(C19,$C$19:$C$21)</f>
        <v>2</v>
      </c>
    </row>
    <row r="20" spans="1:7">
      <c r="A20" s="143" t="s">
        <v>66</v>
      </c>
      <c r="B20" s="49">
        <v>5</v>
      </c>
      <c r="C20" s="142">
        <v>3673353</v>
      </c>
      <c r="D20" s="27">
        <f>B20/$B$22</f>
        <v>0.3125</v>
      </c>
      <c r="E20" s="136">
        <f>C20/$C$22</f>
        <v>0.3613382770178184</v>
      </c>
      <c r="F20" s="76">
        <v>2</v>
      </c>
      <c r="G20" s="138">
        <f>RANK(C20,$C$19:$C$21)</f>
        <v>1</v>
      </c>
    </row>
    <row r="21" spans="1:7">
      <c r="A21" s="48" t="s">
        <v>84</v>
      </c>
      <c r="B21" s="49">
        <v>5</v>
      </c>
      <c r="C21" s="101">
        <v>2981864</v>
      </c>
      <c r="D21" s="27">
        <f>B21/$B$22</f>
        <v>0.3125</v>
      </c>
      <c r="E21" s="23">
        <f>C21/$C$22</f>
        <v>0.29331828442882019</v>
      </c>
      <c r="F21" s="76">
        <v>2</v>
      </c>
      <c r="G21" s="76">
        <f>RANK(C21,$C$19:$C$21)</f>
        <v>3</v>
      </c>
    </row>
    <row r="22" spans="1:7">
      <c r="A22" s="28" t="s">
        <v>23</v>
      </c>
      <c r="B22" s="29">
        <f>SUM(B19:B21)</f>
        <v>16</v>
      </c>
      <c r="C22" s="100">
        <f>SUM(C19:C21)</f>
        <v>10165967</v>
      </c>
      <c r="D22" s="30">
        <f>SUM(D19:D21)</f>
        <v>1</v>
      </c>
      <c r="E22" s="30">
        <f>SUM(E19:E21)</f>
        <v>1</v>
      </c>
      <c r="F22" s="31"/>
      <c r="G22" s="31"/>
    </row>
    <row r="23" spans="1:7" ht="13.8" thickBot="1"/>
    <row r="24" spans="1:7" ht="16.2" thickBot="1">
      <c r="A24" s="156" t="s">
        <v>15</v>
      </c>
      <c r="B24" s="157"/>
      <c r="C24" s="157"/>
      <c r="D24" s="157"/>
      <c r="E24" s="157"/>
      <c r="F24" s="157"/>
      <c r="G24" s="158"/>
    </row>
    <row r="25" spans="1:7">
      <c r="A25" s="3"/>
      <c r="B25" s="105"/>
      <c r="C25" s="97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98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39" t="s">
        <v>66</v>
      </c>
      <c r="B27" s="140">
        <v>22</v>
      </c>
      <c r="C27" s="142">
        <v>12470910</v>
      </c>
      <c r="D27" s="141">
        <f t="shared" ref="D27:D32" si="3">B27/$B$34</f>
        <v>0.35483870967741937</v>
      </c>
      <c r="E27" s="136">
        <f t="shared" ref="E27:E32" si="4">C27/$C$34</f>
        <v>0.3733223051134838</v>
      </c>
      <c r="F27" s="138">
        <v>1</v>
      </c>
      <c r="G27" s="138">
        <f t="shared" ref="G27:G33" si="5">RANK(C27,$C$27:$C$33)</f>
        <v>1</v>
      </c>
    </row>
    <row r="28" spans="1:7">
      <c r="A28" s="35" t="s">
        <v>63</v>
      </c>
      <c r="B28" s="36">
        <v>14</v>
      </c>
      <c r="C28" s="99">
        <v>6638900</v>
      </c>
      <c r="D28" s="27">
        <f t="shared" si="3"/>
        <v>0.22580645161290322</v>
      </c>
      <c r="E28" s="23">
        <f t="shared" si="4"/>
        <v>0.19873846025814537</v>
      </c>
      <c r="F28" s="109">
        <v>2</v>
      </c>
      <c r="G28" s="76">
        <f t="shared" si="5"/>
        <v>2</v>
      </c>
    </row>
    <row r="29" spans="1:7">
      <c r="A29" s="35" t="s">
        <v>84</v>
      </c>
      <c r="B29" s="36">
        <v>11</v>
      </c>
      <c r="C29" s="99">
        <v>6606000</v>
      </c>
      <c r="D29" s="27">
        <f t="shared" si="3"/>
        <v>0.17741935483870969</v>
      </c>
      <c r="E29" s="23">
        <f t="shared" si="4"/>
        <v>0.19775358394693524</v>
      </c>
      <c r="F29" s="109">
        <v>3</v>
      </c>
      <c r="G29" s="76">
        <f t="shared" si="5"/>
        <v>3</v>
      </c>
    </row>
    <row r="30" spans="1:7">
      <c r="A30" s="35" t="s">
        <v>92</v>
      </c>
      <c r="B30" s="36">
        <v>9</v>
      </c>
      <c r="C30" s="99">
        <v>4518900</v>
      </c>
      <c r="D30" s="27">
        <f t="shared" si="3"/>
        <v>0.14516129032258066</v>
      </c>
      <c r="E30" s="23">
        <f t="shared" si="4"/>
        <v>0.13527530585797845</v>
      </c>
      <c r="F30" s="76">
        <v>4</v>
      </c>
      <c r="G30" s="76">
        <f t="shared" si="5"/>
        <v>4</v>
      </c>
    </row>
    <row r="31" spans="1:7">
      <c r="A31" s="35" t="s">
        <v>69</v>
      </c>
      <c r="B31" s="36">
        <v>3</v>
      </c>
      <c r="C31" s="99">
        <v>1464000</v>
      </c>
      <c r="D31" s="27">
        <f t="shared" si="3"/>
        <v>4.8387096774193547E-2</v>
      </c>
      <c r="E31" s="23">
        <f t="shared" si="4"/>
        <v>4.3825499076341687E-2</v>
      </c>
      <c r="F31" s="109">
        <v>5</v>
      </c>
      <c r="G31" s="76">
        <f t="shared" si="5"/>
        <v>5</v>
      </c>
    </row>
    <row r="32" spans="1:7">
      <c r="A32" s="35" t="s">
        <v>72</v>
      </c>
      <c r="B32" s="36">
        <v>2</v>
      </c>
      <c r="C32" s="99">
        <v>571500</v>
      </c>
      <c r="D32" s="27">
        <f t="shared" si="3"/>
        <v>3.2258064516129031E-2</v>
      </c>
      <c r="E32" s="23">
        <f t="shared" si="4"/>
        <v>1.7108109782875185E-2</v>
      </c>
      <c r="F32" s="76">
        <v>6</v>
      </c>
      <c r="G32" s="76">
        <f t="shared" si="5"/>
        <v>7</v>
      </c>
    </row>
    <row r="33" spans="1:7">
      <c r="A33" s="35" t="s">
        <v>58</v>
      </c>
      <c r="B33" s="36">
        <v>1</v>
      </c>
      <c r="C33" s="99">
        <v>1135000</v>
      </c>
      <c r="D33" s="27">
        <f>B33/$B$34</f>
        <v>1.6129032258064516E-2</v>
      </c>
      <c r="E33" s="23">
        <f>C33/$C$34</f>
        <v>3.3976735964240307E-2</v>
      </c>
      <c r="F33" s="76">
        <v>7</v>
      </c>
      <c r="G33" s="76">
        <f t="shared" si="5"/>
        <v>6</v>
      </c>
    </row>
    <row r="34" spans="1:7">
      <c r="A34" s="28" t="s">
        <v>23</v>
      </c>
      <c r="B34" s="40">
        <f>SUM(B27:B33)</f>
        <v>62</v>
      </c>
      <c r="C34" s="102">
        <f>SUM(C27:C33)</f>
        <v>33405210</v>
      </c>
      <c r="D34" s="30">
        <f>SUM(D27:D33)</f>
        <v>0.99999999999999989</v>
      </c>
      <c r="E34" s="30">
        <f>SUM(E27:E33)</f>
        <v>1</v>
      </c>
      <c r="F34" s="31"/>
      <c r="G34" s="31"/>
    </row>
    <row r="35" spans="1:7" ht="13.8" thickBot="1"/>
    <row r="36" spans="1:7" ht="16.2" thickBot="1">
      <c r="A36" s="156" t="s">
        <v>16</v>
      </c>
      <c r="B36" s="157"/>
      <c r="C36" s="157"/>
      <c r="D36" s="157"/>
      <c r="E36" s="157"/>
      <c r="F36" s="157"/>
      <c r="G36" s="158"/>
    </row>
    <row r="37" spans="1:7">
      <c r="A37" s="18"/>
      <c r="B37" s="106"/>
      <c r="C37" s="103"/>
      <c r="D37" s="10" t="s">
        <v>5</v>
      </c>
      <c r="E37" s="10" t="s">
        <v>5</v>
      </c>
      <c r="F37" s="11" t="s">
        <v>6</v>
      </c>
      <c r="G37" s="15" t="s">
        <v>6</v>
      </c>
    </row>
    <row r="38" spans="1:7">
      <c r="A38" s="12" t="s">
        <v>7</v>
      </c>
      <c r="B38" s="12" t="s">
        <v>8</v>
      </c>
      <c r="C38" s="98" t="s">
        <v>9</v>
      </c>
      <c r="D38" s="13" t="s">
        <v>8</v>
      </c>
      <c r="E38" s="13" t="s">
        <v>9</v>
      </c>
      <c r="F38" s="14" t="s">
        <v>8</v>
      </c>
      <c r="G38" s="16" t="s">
        <v>9</v>
      </c>
    </row>
    <row r="39" spans="1:7">
      <c r="A39" s="144" t="s">
        <v>63</v>
      </c>
      <c r="B39" s="145">
        <v>5</v>
      </c>
      <c r="C39" s="146">
        <v>10863150</v>
      </c>
      <c r="D39" s="136">
        <f>B39/$B$42</f>
        <v>0.7142857142857143</v>
      </c>
      <c r="E39" s="136">
        <f>C39/$C$42</f>
        <v>0.709400090771657</v>
      </c>
      <c r="F39" s="138">
        <v>1</v>
      </c>
      <c r="G39" s="138">
        <f>RANK(C39,$C$39:$C$41)</f>
        <v>1</v>
      </c>
    </row>
    <row r="40" spans="1:7">
      <c r="A40" s="94" t="s">
        <v>58</v>
      </c>
      <c r="B40" s="95">
        <v>1</v>
      </c>
      <c r="C40" s="104">
        <v>3700000</v>
      </c>
      <c r="D40" s="23">
        <f>B40/$B$42</f>
        <v>0.14285714285714285</v>
      </c>
      <c r="E40" s="23">
        <f>C40/$C$42</f>
        <v>0.24162239643704919</v>
      </c>
      <c r="F40" s="76">
        <v>2</v>
      </c>
      <c r="G40" s="76">
        <f>RANK(C40,$C$39:$C$41)</f>
        <v>2</v>
      </c>
    </row>
    <row r="41" spans="1:7">
      <c r="A41" s="94" t="s">
        <v>84</v>
      </c>
      <c r="B41" s="95">
        <v>1</v>
      </c>
      <c r="C41" s="104">
        <v>750000</v>
      </c>
      <c r="D41" s="23">
        <f>B41/$B$42</f>
        <v>0.14285714285714285</v>
      </c>
      <c r="E41" s="23">
        <f>C41/$C$42</f>
        <v>4.8977512791293761E-2</v>
      </c>
      <c r="F41" s="76">
        <v>2</v>
      </c>
      <c r="G41" s="76">
        <f>RANK(C41,$C$39:$C$41)</f>
        <v>3</v>
      </c>
    </row>
    <row r="42" spans="1:7">
      <c r="A42" s="28" t="s">
        <v>23</v>
      </c>
      <c r="B42" s="40">
        <f>SUM(B39:B41)</f>
        <v>7</v>
      </c>
      <c r="C42" s="102">
        <f>SUM(C39:C41)</f>
        <v>15313150</v>
      </c>
      <c r="D42" s="30">
        <f>SUM(D39:D41)</f>
        <v>1</v>
      </c>
      <c r="E42" s="30">
        <f>SUM(E39:E41)</f>
        <v>1</v>
      </c>
      <c r="F42" s="31"/>
      <c r="G42" s="31"/>
    </row>
    <row r="43" spans="1:7" ht="13.8" thickBot="1"/>
    <row r="44" spans="1:7" ht="16.2" thickBot="1">
      <c r="A44" s="156" t="s">
        <v>17</v>
      </c>
      <c r="B44" s="157"/>
      <c r="C44" s="157"/>
      <c r="D44" s="157"/>
      <c r="E44" s="157"/>
      <c r="F44" s="157"/>
      <c r="G44" s="158"/>
    </row>
    <row r="45" spans="1:7">
      <c r="A45" s="18"/>
      <c r="B45" s="106"/>
      <c r="C45" s="103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8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39" t="s">
        <v>66</v>
      </c>
      <c r="B47" s="140">
        <v>1</v>
      </c>
      <c r="C47" s="142">
        <v>375000</v>
      </c>
      <c r="D47" s="141">
        <f>B47/$B$50</f>
        <v>0.33333333333333331</v>
      </c>
      <c r="E47" s="136">
        <f>C47/$C$50</f>
        <v>0.5</v>
      </c>
      <c r="F47" s="138">
        <v>1</v>
      </c>
      <c r="G47" s="138">
        <f>RANK(C47,$C$47:$C$49)</f>
        <v>1</v>
      </c>
    </row>
    <row r="48" spans="1:7">
      <c r="A48" s="139" t="s">
        <v>58</v>
      </c>
      <c r="B48" s="140">
        <v>1</v>
      </c>
      <c r="C48" s="99">
        <v>225000</v>
      </c>
      <c r="D48" s="141">
        <f>B48/$B$50</f>
        <v>0.33333333333333331</v>
      </c>
      <c r="E48" s="23">
        <f>C48/$C$50</f>
        <v>0.3</v>
      </c>
      <c r="F48" s="138">
        <v>1</v>
      </c>
      <c r="G48" s="76">
        <f>RANK(C48,$C$47:$C$49)</f>
        <v>2</v>
      </c>
    </row>
    <row r="49" spans="1:7">
      <c r="A49" s="139" t="s">
        <v>63</v>
      </c>
      <c r="B49" s="140">
        <v>1</v>
      </c>
      <c r="C49" s="99">
        <v>150000</v>
      </c>
      <c r="D49" s="141">
        <f t="shared" ref="D49" si="6">B49/$B$50</f>
        <v>0.33333333333333331</v>
      </c>
      <c r="E49" s="23">
        <f t="shared" ref="E49" si="7">C49/$C$50</f>
        <v>0.2</v>
      </c>
      <c r="F49" s="138">
        <v>1</v>
      </c>
      <c r="G49" s="76">
        <f>RANK(C49,$C$47:$C$49)</f>
        <v>3</v>
      </c>
    </row>
    <row r="50" spans="1:7">
      <c r="A50" s="28" t="s">
        <v>23</v>
      </c>
      <c r="B50" s="29">
        <f>SUM(B47:B49)</f>
        <v>3</v>
      </c>
      <c r="C50" s="100">
        <f>SUM(C47:C49)</f>
        <v>750000</v>
      </c>
      <c r="D50" s="30">
        <f>SUM(D47:D49)</f>
        <v>1</v>
      </c>
      <c r="E50" s="30">
        <f>SUM(E47:E49)</f>
        <v>1</v>
      </c>
      <c r="F50" s="31"/>
      <c r="G50" s="31"/>
    </row>
    <row r="53" spans="1:7">
      <c r="A53" s="162" t="s">
        <v>24</v>
      </c>
      <c r="B53" s="162"/>
      <c r="C53" s="162"/>
    </row>
    <row r="54" spans="1:7">
      <c r="A54" s="20" t="s">
        <v>25</v>
      </c>
    </row>
  </sheetData>
  <sortState ref="A107:C126">
    <sortCondition descending="1" ref="B107"/>
    <sortCondition descending="1" ref="C107"/>
  </sortState>
  <mergeCells count="6">
    <mergeCell ref="A53:C53"/>
    <mergeCell ref="A4:G4"/>
    <mergeCell ref="A16:G16"/>
    <mergeCell ref="A24:G24"/>
    <mergeCell ref="A36:G36"/>
    <mergeCell ref="A44:G44"/>
  </mergeCells>
  <phoneticPr fontId="2" type="noConversion"/>
  <hyperlinks>
    <hyperlink ref="A54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3.2"/>
  <cols>
    <col min="1" max="1" width="30.44140625" style="41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49</v>
      </c>
    </row>
    <row r="2" spans="1:7">
      <c r="A2" s="57" t="str">
        <f>'OVERALL STATS'!A2</f>
        <v>Reporting Period: DECEMBER, 2024</v>
      </c>
    </row>
    <row r="3" spans="1:7" ht="13.8" thickBot="1"/>
    <row r="4" spans="1:7" ht="16.2" thickBot="1">
      <c r="A4" s="156" t="s">
        <v>18</v>
      </c>
      <c r="B4" s="157"/>
      <c r="C4" s="157"/>
      <c r="D4" s="157"/>
      <c r="E4" s="157"/>
      <c r="F4" s="157"/>
      <c r="G4" s="158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7" t="s">
        <v>84</v>
      </c>
      <c r="B7" s="148">
        <v>4</v>
      </c>
      <c r="C7" s="149">
        <v>2018750</v>
      </c>
      <c r="D7" s="141">
        <f>B7/$B$11</f>
        <v>0.5714285714285714</v>
      </c>
      <c r="E7" s="150">
        <f>C7/$C$11</f>
        <v>0.70077236830686451</v>
      </c>
      <c r="F7" s="138">
        <v>1</v>
      </c>
      <c r="G7" s="138">
        <f>RANK(C7,$C$7:$C$10)</f>
        <v>1</v>
      </c>
    </row>
    <row r="8" spans="1:7">
      <c r="A8" s="61" t="s">
        <v>66</v>
      </c>
      <c r="B8" s="54">
        <v>1</v>
      </c>
      <c r="C8" s="55">
        <v>352000</v>
      </c>
      <c r="D8" s="27">
        <f>B8/$B$11</f>
        <v>0.14285714285714285</v>
      </c>
      <c r="E8" s="67">
        <f>C8/$C$11</f>
        <v>0.12219040180508547</v>
      </c>
      <c r="F8" s="76">
        <v>2</v>
      </c>
      <c r="G8" s="76">
        <f>RANK(C8,$C$7:$C$10)</f>
        <v>2</v>
      </c>
    </row>
    <row r="9" spans="1:7">
      <c r="A9" s="61" t="s">
        <v>58</v>
      </c>
      <c r="B9" s="54">
        <v>1</v>
      </c>
      <c r="C9" s="55">
        <v>300000</v>
      </c>
      <c r="D9" s="27">
        <f t="shared" ref="D9" si="0">B9/$B$11</f>
        <v>0.14285714285714285</v>
      </c>
      <c r="E9" s="67">
        <f t="shared" ref="E9" si="1">C9/$C$11</f>
        <v>0.10413954699297058</v>
      </c>
      <c r="F9" s="76">
        <v>2</v>
      </c>
      <c r="G9" s="76">
        <f>RANK(C9,$C$7:$C$10)</f>
        <v>3</v>
      </c>
    </row>
    <row r="10" spans="1:7">
      <c r="A10" s="68" t="s">
        <v>92</v>
      </c>
      <c r="B10" s="69">
        <v>1</v>
      </c>
      <c r="C10" s="70">
        <v>210000</v>
      </c>
      <c r="D10" s="27">
        <f>B10/$B$11</f>
        <v>0.14285714285714285</v>
      </c>
      <c r="E10" s="67">
        <f>C10/$C$11</f>
        <v>7.2897682895079405E-2</v>
      </c>
      <c r="F10" s="76">
        <v>2</v>
      </c>
      <c r="G10" s="76">
        <f>RANK(C10,$C$7:$C$10)</f>
        <v>4</v>
      </c>
    </row>
    <row r="11" spans="1:7">
      <c r="A11" s="60" t="s">
        <v>23</v>
      </c>
      <c r="B11" s="34">
        <f>SUM(B7:B10)</f>
        <v>7</v>
      </c>
      <c r="C11" s="52">
        <f>SUM(C7:C10)</f>
        <v>2880750</v>
      </c>
      <c r="D11" s="30">
        <f>SUM(D7:D10)</f>
        <v>0.99999999999999978</v>
      </c>
      <c r="E11" s="30">
        <f>SUM(E7:E10)</f>
        <v>0.99999999999999989</v>
      </c>
      <c r="F11" s="40"/>
      <c r="G11" s="40"/>
    </row>
    <row r="12" spans="1:7" ht="13.8" thickBot="1"/>
    <row r="13" spans="1:7" ht="16.2" thickBot="1">
      <c r="A13" s="156" t="s">
        <v>19</v>
      </c>
      <c r="B13" s="157"/>
      <c r="C13" s="157"/>
      <c r="D13" s="157"/>
      <c r="E13" s="157"/>
      <c r="F13" s="157"/>
      <c r="G13" s="158"/>
    </row>
    <row r="14" spans="1:7">
      <c r="A14" s="58"/>
      <c r="B14" s="66"/>
      <c r="C14" s="39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9" t="s">
        <v>11</v>
      </c>
      <c r="B15" s="19" t="s">
        <v>8</v>
      </c>
      <c r="C15" s="51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151" t="s">
        <v>63</v>
      </c>
      <c r="B16" s="138">
        <v>2</v>
      </c>
      <c r="C16" s="152">
        <v>938500</v>
      </c>
      <c r="D16" s="141">
        <f>B16/$B$18</f>
        <v>0.66666666666666663</v>
      </c>
      <c r="E16" s="150">
        <f>C16/$C$18</f>
        <v>0.71811156171091894</v>
      </c>
      <c r="F16" s="138">
        <v>1</v>
      </c>
      <c r="G16" s="138">
        <f>RANK(C16,$C$16:$C$17)</f>
        <v>1</v>
      </c>
    </row>
    <row r="17" spans="1:7">
      <c r="A17" s="74" t="s">
        <v>84</v>
      </c>
      <c r="B17" s="76">
        <v>1</v>
      </c>
      <c r="C17" s="77">
        <v>368400</v>
      </c>
      <c r="D17" s="27">
        <f>B17/$B$18</f>
        <v>0.33333333333333331</v>
      </c>
      <c r="E17" s="67">
        <f>C17/$C$18</f>
        <v>0.28188843828908106</v>
      </c>
      <c r="F17" s="76">
        <v>2</v>
      </c>
      <c r="G17" s="76">
        <f>RANK(C17,$C$16:$C$17)</f>
        <v>2</v>
      </c>
    </row>
    <row r="18" spans="1:7">
      <c r="A18" s="60" t="s">
        <v>23</v>
      </c>
      <c r="B18" s="40">
        <f>SUM(B16:B17)</f>
        <v>3</v>
      </c>
      <c r="C18" s="37">
        <f>SUM(C16:C17)</f>
        <v>1306900</v>
      </c>
      <c r="D18" s="30">
        <f>SUM(D16:D17)</f>
        <v>1</v>
      </c>
      <c r="E18" s="30">
        <f>SUM(E16:E17)</f>
        <v>1</v>
      </c>
      <c r="F18" s="40"/>
      <c r="G18" s="40"/>
    </row>
    <row r="19" spans="1:7" ht="13.8" thickBot="1"/>
    <row r="20" spans="1:7" ht="16.2" thickBot="1">
      <c r="A20" s="156" t="s">
        <v>20</v>
      </c>
      <c r="B20" s="157"/>
      <c r="C20" s="157"/>
      <c r="D20" s="157"/>
      <c r="E20" s="157"/>
      <c r="F20" s="157"/>
      <c r="G20" s="158"/>
    </row>
    <row r="21" spans="1:7">
      <c r="A21" s="58"/>
      <c r="B21" s="66"/>
      <c r="C21" s="39"/>
      <c r="D21" s="10" t="s">
        <v>5</v>
      </c>
      <c r="E21" s="10" t="s">
        <v>5</v>
      </c>
      <c r="F21" s="11" t="s">
        <v>6</v>
      </c>
      <c r="G21" s="11" t="s">
        <v>6</v>
      </c>
    </row>
    <row r="22" spans="1:7">
      <c r="A22" s="59" t="s">
        <v>11</v>
      </c>
      <c r="B22" s="19" t="s">
        <v>8</v>
      </c>
      <c r="C22" s="51" t="s">
        <v>9</v>
      </c>
      <c r="D22" s="13" t="s">
        <v>8</v>
      </c>
      <c r="E22" s="13" t="s">
        <v>9</v>
      </c>
      <c r="F22" s="14" t="s">
        <v>8</v>
      </c>
      <c r="G22" s="14" t="s">
        <v>9</v>
      </c>
    </row>
    <row r="23" spans="1:7">
      <c r="A23" s="147" t="s">
        <v>84</v>
      </c>
      <c r="B23" s="148">
        <v>1</v>
      </c>
      <c r="C23" s="149">
        <v>100000</v>
      </c>
      <c r="D23" s="141">
        <f t="shared" ref="D23" si="2">B23/$B$25</f>
        <v>0.5</v>
      </c>
      <c r="E23" s="150">
        <f t="shared" ref="E23" si="3">C23/$C$25</f>
        <v>0.66666666666666663</v>
      </c>
      <c r="F23" s="138">
        <v>1</v>
      </c>
      <c r="G23" s="138">
        <f>RANK(C23,$C$23:$C$24)</f>
        <v>1</v>
      </c>
    </row>
    <row r="24" spans="1:7">
      <c r="A24" s="147" t="s">
        <v>58</v>
      </c>
      <c r="B24" s="148">
        <v>1</v>
      </c>
      <c r="C24" s="75">
        <v>50000</v>
      </c>
      <c r="D24" s="141">
        <f>B24/$B$25</f>
        <v>0.5</v>
      </c>
      <c r="E24" s="67">
        <f>C24/$C$25</f>
        <v>0.33333333333333331</v>
      </c>
      <c r="F24" s="138">
        <v>1</v>
      </c>
      <c r="G24" s="76">
        <f>RANK(C24,$C$23:$C$24)</f>
        <v>2</v>
      </c>
    </row>
    <row r="25" spans="1:7">
      <c r="A25" s="60" t="s">
        <v>23</v>
      </c>
      <c r="B25" s="40">
        <f>SUM(B23:B24)</f>
        <v>2</v>
      </c>
      <c r="C25" s="37">
        <f>SUM(C23:C24)</f>
        <v>150000</v>
      </c>
      <c r="D25" s="30">
        <f>SUM(D23:D24)</f>
        <v>1</v>
      </c>
      <c r="E25" s="30">
        <f>SUM(E23:E24)</f>
        <v>1</v>
      </c>
      <c r="F25" s="40"/>
      <c r="G25" s="40"/>
    </row>
    <row r="26" spans="1:7" ht="13.8" thickBot="1"/>
    <row r="27" spans="1:7" ht="16.2" thickBot="1">
      <c r="A27" s="156" t="s">
        <v>21</v>
      </c>
      <c r="B27" s="157"/>
      <c r="C27" s="157"/>
      <c r="D27" s="157"/>
      <c r="E27" s="157"/>
      <c r="F27" s="157"/>
      <c r="G27" s="158"/>
    </row>
    <row r="28" spans="1:7">
      <c r="A28" s="58"/>
      <c r="B28" s="66"/>
      <c r="C28" s="39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51" t="s">
        <v>162</v>
      </c>
      <c r="B30" s="76"/>
      <c r="C30" s="77"/>
      <c r="D30" s="23"/>
      <c r="E30" s="67"/>
      <c r="F30" s="76"/>
      <c r="G30" s="76"/>
    </row>
    <row r="31" spans="1:7">
      <c r="A31" s="60" t="s">
        <v>23</v>
      </c>
      <c r="B31" s="34">
        <f>SUM(B30:B30)</f>
        <v>0</v>
      </c>
      <c r="C31" s="52">
        <f>SUM(C30:C30)</f>
        <v>0</v>
      </c>
      <c r="D31" s="30"/>
      <c r="E31" s="30"/>
      <c r="F31" s="40"/>
      <c r="G31" s="40"/>
    </row>
    <row r="32" spans="1:7" ht="13.8" thickBot="1"/>
    <row r="33" spans="1:7" ht="16.2" thickBot="1">
      <c r="A33" s="156" t="s">
        <v>22</v>
      </c>
      <c r="B33" s="157"/>
      <c r="C33" s="157"/>
      <c r="D33" s="157"/>
      <c r="E33" s="157"/>
      <c r="F33" s="157"/>
      <c r="G33" s="158"/>
    </row>
    <row r="34" spans="1:7">
      <c r="A34" s="58"/>
      <c r="B34" s="66"/>
      <c r="C34" s="39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47" t="s">
        <v>92</v>
      </c>
      <c r="B36" s="148">
        <v>1</v>
      </c>
      <c r="C36" s="149">
        <v>376000</v>
      </c>
      <c r="D36" s="136">
        <f t="shared" ref="D36" si="4">B36/$B$37</f>
        <v>1</v>
      </c>
      <c r="E36" s="136">
        <f t="shared" ref="E36" si="5">C36/$C$37</f>
        <v>1</v>
      </c>
      <c r="F36" s="138">
        <v>1</v>
      </c>
      <c r="G36" s="138">
        <f>RANK(C36,$C$36:$C$36)</f>
        <v>1</v>
      </c>
    </row>
    <row r="37" spans="1:7">
      <c r="A37" s="60" t="s">
        <v>23</v>
      </c>
      <c r="B37" s="34">
        <f>SUM(B36:B36)</f>
        <v>1</v>
      </c>
      <c r="C37" s="52">
        <f>SUM(C36:C36)</f>
        <v>376000</v>
      </c>
      <c r="D37" s="30">
        <f>SUM(D36:D36)</f>
        <v>1</v>
      </c>
      <c r="E37" s="30">
        <f>SUM(E36:E36)</f>
        <v>1</v>
      </c>
      <c r="F37" s="40"/>
      <c r="G37" s="40"/>
    </row>
    <row r="38" spans="1:7">
      <c r="A38" s="62"/>
      <c r="B38" s="24"/>
      <c r="C38" s="53"/>
      <c r="D38" s="42"/>
      <c r="E38" s="42"/>
      <c r="F38" s="65"/>
      <c r="G38" s="65"/>
    </row>
    <row r="40" spans="1:7">
      <c r="A40" s="162" t="s">
        <v>24</v>
      </c>
      <c r="B40" s="162"/>
      <c r="C40" s="162"/>
    </row>
    <row r="41" spans="1:7">
      <c r="A41" s="63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20:G20"/>
    <mergeCell ref="A27:G27"/>
    <mergeCell ref="A33:G33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67"/>
  <sheetViews>
    <sheetView workbookViewId="0">
      <selection activeCell="G1" sqref="G1"/>
    </sheetView>
  </sheetViews>
  <sheetFormatPr defaultRowHeight="13.2"/>
  <cols>
    <col min="1" max="1" width="33.109375" customWidth="1"/>
    <col min="2" max="2" width="30.44140625" customWidth="1"/>
    <col min="3" max="3" width="5.88671875" bestFit="1" customWidth="1"/>
    <col min="4" max="4" width="10.5546875" bestFit="1" customWidth="1"/>
    <col min="5" max="5" width="17" bestFit="1" customWidth="1"/>
    <col min="6" max="6" width="16.109375" bestFit="1" customWidth="1"/>
    <col min="7" max="7" width="22.6640625" bestFit="1" customWidth="1"/>
  </cols>
  <sheetData>
    <row r="1" spans="1:7">
      <c r="A1" s="78" t="s">
        <v>45</v>
      </c>
      <c r="B1" t="s">
        <v>28</v>
      </c>
    </row>
    <row r="2" spans="1:7">
      <c r="A2" s="78" t="s">
        <v>27</v>
      </c>
      <c r="B2" t="s">
        <v>28</v>
      </c>
    </row>
    <row r="4" spans="1:7">
      <c r="D4" s="78" t="s">
        <v>40</v>
      </c>
    </row>
    <row r="5" spans="1:7">
      <c r="A5" s="78" t="s">
        <v>7</v>
      </c>
      <c r="B5" s="78" t="s">
        <v>26</v>
      </c>
      <c r="C5" s="78" t="s">
        <v>31</v>
      </c>
      <c r="D5" t="s">
        <v>8</v>
      </c>
      <c r="E5" t="s">
        <v>9</v>
      </c>
      <c r="F5" t="s">
        <v>30</v>
      </c>
      <c r="G5" t="s">
        <v>46</v>
      </c>
    </row>
    <row r="6" spans="1:7">
      <c r="A6" t="s">
        <v>86</v>
      </c>
      <c r="D6" s="79">
        <v>6</v>
      </c>
      <c r="E6" s="25">
        <v>3510750</v>
      </c>
      <c r="F6" s="9">
        <v>6.8181818181818177E-2</v>
      </c>
      <c r="G6" s="9">
        <v>5.8871294045122702E-2</v>
      </c>
    </row>
    <row r="7" spans="1:7">
      <c r="B7" t="s">
        <v>87</v>
      </c>
      <c r="D7" s="79">
        <v>6</v>
      </c>
      <c r="E7" s="25">
        <v>3510750</v>
      </c>
      <c r="F7" s="9">
        <v>6.8181818181818177E-2</v>
      </c>
      <c r="G7" s="9">
        <v>5.8871294045122702E-2</v>
      </c>
    </row>
    <row r="8" spans="1:7">
      <c r="C8" t="s">
        <v>88</v>
      </c>
      <c r="D8" s="79">
        <v>6</v>
      </c>
      <c r="E8" s="25">
        <v>3510750</v>
      </c>
      <c r="F8" s="9">
        <v>6.8181818181818177E-2</v>
      </c>
      <c r="G8" s="9">
        <v>5.8871294045122702E-2</v>
      </c>
    </row>
    <row r="9" spans="1:7">
      <c r="A9" t="s">
        <v>66</v>
      </c>
      <c r="D9" s="79">
        <v>28</v>
      </c>
      <c r="E9" s="25">
        <v>16519263</v>
      </c>
      <c r="F9" s="9">
        <v>0.31818181818181818</v>
      </c>
      <c r="G9" s="9">
        <v>0.277009297011099</v>
      </c>
    </row>
    <row r="10" spans="1:7">
      <c r="B10" t="s">
        <v>64</v>
      </c>
      <c r="D10" s="79">
        <v>24</v>
      </c>
      <c r="E10" s="25">
        <v>14929263</v>
      </c>
      <c r="F10" s="9">
        <v>0.27272727272727271</v>
      </c>
      <c r="G10" s="9">
        <v>0.25034680109662344</v>
      </c>
    </row>
    <row r="11" spans="1:7">
      <c r="C11" t="s">
        <v>67</v>
      </c>
      <c r="D11" s="79">
        <v>8</v>
      </c>
      <c r="E11" s="25">
        <v>5228382</v>
      </c>
      <c r="F11" s="9">
        <v>9.0909090909090912E-2</v>
      </c>
      <c r="G11" s="9">
        <v>8.7674033782589686E-2</v>
      </c>
    </row>
    <row r="12" spans="1:7">
      <c r="C12" t="s">
        <v>68</v>
      </c>
      <c r="D12" s="79">
        <v>9</v>
      </c>
      <c r="E12" s="25">
        <v>4701410</v>
      </c>
      <c r="F12" s="9">
        <v>0.10227272727272728</v>
      </c>
      <c r="G12" s="9">
        <v>7.8837311268726146E-2</v>
      </c>
    </row>
    <row r="13" spans="1:7">
      <c r="C13" t="s">
        <v>100</v>
      </c>
      <c r="D13" s="79">
        <v>7</v>
      </c>
      <c r="E13" s="25">
        <v>4999471</v>
      </c>
      <c r="F13" s="9">
        <v>7.9545454545454544E-2</v>
      </c>
      <c r="G13" s="9">
        <v>8.3835456045307594E-2</v>
      </c>
    </row>
    <row r="14" spans="1:7">
      <c r="B14" t="s">
        <v>60</v>
      </c>
      <c r="D14" s="79">
        <v>3</v>
      </c>
      <c r="E14" s="25">
        <v>1200000</v>
      </c>
      <c r="F14" s="9">
        <v>3.4090909090909088E-2</v>
      </c>
      <c r="G14" s="9">
        <v>2.0122638426019294E-2</v>
      </c>
    </row>
    <row r="15" spans="1:7">
      <c r="C15" t="s">
        <v>119</v>
      </c>
      <c r="D15" s="79">
        <v>3</v>
      </c>
      <c r="E15" s="25">
        <v>1200000</v>
      </c>
      <c r="F15" s="9">
        <v>3.4090909090909088E-2</v>
      </c>
      <c r="G15" s="9">
        <v>2.0122638426019294E-2</v>
      </c>
    </row>
    <row r="16" spans="1:7">
      <c r="B16" t="s">
        <v>106</v>
      </c>
      <c r="D16" s="79">
        <v>1</v>
      </c>
      <c r="E16" s="25">
        <v>390000</v>
      </c>
      <c r="F16" s="9">
        <v>1.1363636363636364E-2</v>
      </c>
      <c r="G16" s="9">
        <v>6.5398574884562716E-3</v>
      </c>
    </row>
    <row r="17" spans="1:7">
      <c r="C17" t="s">
        <v>116</v>
      </c>
      <c r="D17" s="79">
        <v>1</v>
      </c>
      <c r="E17" s="25">
        <v>390000</v>
      </c>
      <c r="F17" s="9">
        <v>1.1363636363636364E-2</v>
      </c>
      <c r="G17" s="9">
        <v>6.5398574884562716E-3</v>
      </c>
    </row>
    <row r="18" spans="1:7">
      <c r="A18" t="s">
        <v>58</v>
      </c>
      <c r="D18" s="79">
        <v>3</v>
      </c>
      <c r="E18" s="25">
        <v>5060000</v>
      </c>
      <c r="F18" s="9">
        <v>3.4090909090909088E-2</v>
      </c>
      <c r="G18" s="9">
        <v>8.4850458696381359E-2</v>
      </c>
    </row>
    <row r="19" spans="1:7">
      <c r="B19" t="s">
        <v>60</v>
      </c>
      <c r="D19" s="79">
        <v>2</v>
      </c>
      <c r="E19" s="25">
        <v>4835000</v>
      </c>
      <c r="F19" s="9">
        <v>2.2727272727272728E-2</v>
      </c>
      <c r="G19" s="9">
        <v>8.1077463991502743E-2</v>
      </c>
    </row>
    <row r="20" spans="1:7">
      <c r="C20" t="s">
        <v>122</v>
      </c>
      <c r="D20" s="79">
        <v>1</v>
      </c>
      <c r="E20" s="25">
        <v>3700000</v>
      </c>
      <c r="F20" s="9">
        <v>1.1363636363636364E-2</v>
      </c>
      <c r="G20" s="9">
        <v>6.2044801813559494E-2</v>
      </c>
    </row>
    <row r="21" spans="1:7">
      <c r="C21" t="s">
        <v>61</v>
      </c>
      <c r="D21" s="79">
        <v>1</v>
      </c>
      <c r="E21" s="25">
        <v>1135000</v>
      </c>
      <c r="F21" s="9">
        <v>1.1363636363636364E-2</v>
      </c>
      <c r="G21" s="9">
        <v>1.9032662177943249E-2</v>
      </c>
    </row>
    <row r="22" spans="1:7">
      <c r="B22" t="s">
        <v>106</v>
      </c>
      <c r="D22" s="79">
        <v>1</v>
      </c>
      <c r="E22" s="25">
        <v>225000</v>
      </c>
      <c r="F22" s="9">
        <v>1.1363636363636364E-2</v>
      </c>
      <c r="G22" s="9">
        <v>3.7729947048786181E-3</v>
      </c>
    </row>
    <row r="23" spans="1:7">
      <c r="C23" t="s">
        <v>107</v>
      </c>
      <c r="D23" s="79">
        <v>1</v>
      </c>
      <c r="E23" s="25">
        <v>225000</v>
      </c>
      <c r="F23" s="9">
        <v>1.1363636363636364E-2</v>
      </c>
      <c r="G23" s="9">
        <v>3.7729947048786181E-3</v>
      </c>
    </row>
    <row r="24" spans="1:7">
      <c r="A24" t="s">
        <v>63</v>
      </c>
      <c r="D24" s="79">
        <v>20</v>
      </c>
      <c r="E24" s="25">
        <v>17652050</v>
      </c>
      <c r="F24" s="9">
        <v>0.22727272727272727</v>
      </c>
      <c r="G24" s="9">
        <v>0.29600484969001162</v>
      </c>
    </row>
    <row r="25" spans="1:7">
      <c r="B25" t="s">
        <v>64</v>
      </c>
      <c r="D25" s="79">
        <v>9</v>
      </c>
      <c r="E25" s="25">
        <v>5198900</v>
      </c>
      <c r="F25" s="9">
        <v>0.10227272727272728</v>
      </c>
      <c r="G25" s="9">
        <v>8.7179654094193093E-2</v>
      </c>
    </row>
    <row r="26" spans="1:7">
      <c r="C26" t="s">
        <v>65</v>
      </c>
      <c r="D26" s="79">
        <v>9</v>
      </c>
      <c r="E26" s="25">
        <v>5198900</v>
      </c>
      <c r="F26" s="9">
        <v>0.10227272727272728</v>
      </c>
      <c r="G26" s="9">
        <v>8.7179654094193093E-2</v>
      </c>
    </row>
    <row r="27" spans="1:7">
      <c r="B27" t="s">
        <v>120</v>
      </c>
      <c r="D27" s="79">
        <v>2</v>
      </c>
      <c r="E27" s="25">
        <v>1008150</v>
      </c>
      <c r="F27" s="9">
        <v>2.2727272727272728E-2</v>
      </c>
      <c r="G27" s="9">
        <v>1.6905531607659462E-2</v>
      </c>
    </row>
    <row r="28" spans="1:7">
      <c r="C28" t="s">
        <v>121</v>
      </c>
      <c r="D28" s="79">
        <v>2</v>
      </c>
      <c r="E28" s="25">
        <v>1008150</v>
      </c>
      <c r="F28" s="9">
        <v>2.2727272727272728E-2</v>
      </c>
      <c r="G28" s="9">
        <v>1.6905531607659462E-2</v>
      </c>
    </row>
    <row r="29" spans="1:7">
      <c r="B29" t="s">
        <v>78</v>
      </c>
      <c r="D29" s="79">
        <v>1</v>
      </c>
      <c r="E29" s="25">
        <v>915000</v>
      </c>
      <c r="F29" s="9">
        <v>1.1363636363636364E-2</v>
      </c>
      <c r="G29" s="9">
        <v>1.5343511799839712E-2</v>
      </c>
    </row>
    <row r="30" spans="1:7">
      <c r="C30" t="s">
        <v>105</v>
      </c>
      <c r="D30" s="79">
        <v>1</v>
      </c>
      <c r="E30" s="25">
        <v>915000</v>
      </c>
      <c r="F30" s="9">
        <v>1.1363636363636364E-2</v>
      </c>
      <c r="G30" s="9">
        <v>1.5343511799839712E-2</v>
      </c>
    </row>
    <row r="31" spans="1:7">
      <c r="B31" t="s">
        <v>98</v>
      </c>
      <c r="D31" s="79">
        <v>2</v>
      </c>
      <c r="E31" s="25">
        <v>4910000</v>
      </c>
      <c r="F31" s="9">
        <v>2.2727272727272728E-2</v>
      </c>
      <c r="G31" s="9">
        <v>8.2335128893128953E-2</v>
      </c>
    </row>
    <row r="32" spans="1:7">
      <c r="C32" t="s">
        <v>99</v>
      </c>
      <c r="D32" s="79">
        <v>2</v>
      </c>
      <c r="E32" s="25">
        <v>4910000</v>
      </c>
      <c r="F32" s="9">
        <v>2.2727272727272728E-2</v>
      </c>
      <c r="G32" s="9">
        <v>8.2335128893128953E-2</v>
      </c>
    </row>
    <row r="33" spans="1:7">
      <c r="B33" t="s">
        <v>75</v>
      </c>
      <c r="D33" s="79">
        <v>5</v>
      </c>
      <c r="E33" s="25">
        <v>5360000</v>
      </c>
      <c r="F33" s="9">
        <v>5.6818181818181816E-2</v>
      </c>
      <c r="G33" s="9">
        <v>8.9881118302886184E-2</v>
      </c>
    </row>
    <row r="34" spans="1:7">
      <c r="C34" t="s">
        <v>123</v>
      </c>
      <c r="D34" s="79">
        <v>1</v>
      </c>
      <c r="E34" s="25">
        <v>3900000</v>
      </c>
      <c r="F34" s="9">
        <v>1.1363636363636364E-2</v>
      </c>
      <c r="G34" s="9">
        <v>6.5398574884562716E-2</v>
      </c>
    </row>
    <row r="35" spans="1:7">
      <c r="C35" t="s">
        <v>81</v>
      </c>
      <c r="D35" s="79">
        <v>1</v>
      </c>
      <c r="E35" s="25">
        <v>510000</v>
      </c>
      <c r="F35" s="9">
        <v>1.1363636363636364E-2</v>
      </c>
      <c r="G35" s="9">
        <v>8.552121331058201E-3</v>
      </c>
    </row>
    <row r="36" spans="1:7">
      <c r="C36" t="s">
        <v>76</v>
      </c>
      <c r="D36" s="79">
        <v>1</v>
      </c>
      <c r="E36" s="25">
        <v>535000</v>
      </c>
      <c r="F36" s="9">
        <v>1.1363636363636364E-2</v>
      </c>
      <c r="G36" s="9">
        <v>8.971342964933602E-3</v>
      </c>
    </row>
    <row r="37" spans="1:7">
      <c r="C37" t="s">
        <v>103</v>
      </c>
      <c r="D37" s="79">
        <v>1</v>
      </c>
      <c r="E37" s="25">
        <v>265000</v>
      </c>
      <c r="F37" s="9">
        <v>1.1363636363636364E-2</v>
      </c>
      <c r="G37" s="9">
        <v>4.4437493190792616E-3</v>
      </c>
    </row>
    <row r="38" spans="1:7">
      <c r="C38" t="s">
        <v>108</v>
      </c>
      <c r="D38" s="79">
        <v>1</v>
      </c>
      <c r="E38" s="25">
        <v>150000</v>
      </c>
      <c r="F38" s="9">
        <v>1.1363636363636364E-2</v>
      </c>
      <c r="G38" s="9">
        <v>2.5153298032524118E-3</v>
      </c>
    </row>
    <row r="39" spans="1:7">
      <c r="B39" t="s">
        <v>114</v>
      </c>
      <c r="D39" s="79">
        <v>1</v>
      </c>
      <c r="E39" s="25">
        <v>260000</v>
      </c>
      <c r="F39" s="9">
        <v>1.1363636363636364E-2</v>
      </c>
      <c r="G39" s="9">
        <v>4.359904992304181E-3</v>
      </c>
    </row>
    <row r="40" spans="1:7">
      <c r="C40" t="s">
        <v>118</v>
      </c>
      <c r="D40" s="79">
        <v>1</v>
      </c>
      <c r="E40" s="25">
        <v>260000</v>
      </c>
      <c r="F40" s="9">
        <v>1.1363636363636364E-2</v>
      </c>
      <c r="G40" s="9">
        <v>4.359904992304181E-3</v>
      </c>
    </row>
    <row r="41" spans="1:7">
      <c r="A41" t="s">
        <v>72</v>
      </c>
      <c r="D41" s="79">
        <v>2</v>
      </c>
      <c r="E41" s="25">
        <v>571500</v>
      </c>
      <c r="F41" s="9">
        <v>2.2727272727272728E-2</v>
      </c>
      <c r="G41" s="9">
        <v>9.5834065503916897E-3</v>
      </c>
    </row>
    <row r="42" spans="1:7">
      <c r="B42" t="s">
        <v>73</v>
      </c>
      <c r="D42" s="79">
        <v>2</v>
      </c>
      <c r="E42" s="25">
        <v>571500</v>
      </c>
      <c r="F42" s="9">
        <v>2.2727272727272728E-2</v>
      </c>
      <c r="G42" s="9">
        <v>9.5834065503916897E-3</v>
      </c>
    </row>
    <row r="43" spans="1:7">
      <c r="C43" t="s">
        <v>74</v>
      </c>
      <c r="D43" s="79">
        <v>2</v>
      </c>
      <c r="E43" s="25">
        <v>571500</v>
      </c>
      <c r="F43" s="9">
        <v>2.2727272727272728E-2</v>
      </c>
      <c r="G43" s="9">
        <v>9.5834065503916897E-3</v>
      </c>
    </row>
    <row r="44" spans="1:7">
      <c r="A44" t="s">
        <v>69</v>
      </c>
      <c r="D44" s="79">
        <v>3</v>
      </c>
      <c r="E44" s="25">
        <v>1464000</v>
      </c>
      <c r="F44" s="9">
        <v>3.4090909090909088E-2</v>
      </c>
      <c r="G44" s="9">
        <v>2.4549618879743541E-2</v>
      </c>
    </row>
    <row r="45" spans="1:7">
      <c r="B45" t="s">
        <v>78</v>
      </c>
      <c r="D45" s="79">
        <v>2</v>
      </c>
      <c r="E45" s="25">
        <v>1084000</v>
      </c>
      <c r="F45" s="9">
        <v>2.2727272727272728E-2</v>
      </c>
      <c r="G45" s="9">
        <v>1.817745004483743E-2</v>
      </c>
    </row>
    <row r="46" spans="1:7">
      <c r="C46" t="s">
        <v>79</v>
      </c>
      <c r="D46" s="79">
        <v>2</v>
      </c>
      <c r="E46" s="25">
        <v>1084000</v>
      </c>
      <c r="F46" s="9">
        <v>2.2727272727272728E-2</v>
      </c>
      <c r="G46" s="9">
        <v>1.817745004483743E-2</v>
      </c>
    </row>
    <row r="47" spans="1:7">
      <c r="B47" t="s">
        <v>70</v>
      </c>
      <c r="D47" s="79">
        <v>1</v>
      </c>
      <c r="E47" s="25">
        <v>380000</v>
      </c>
      <c r="F47" s="9">
        <v>1.1363636363636364E-2</v>
      </c>
      <c r="G47" s="9">
        <v>6.3721688349061105E-3</v>
      </c>
    </row>
    <row r="48" spans="1:7">
      <c r="C48" t="s">
        <v>71</v>
      </c>
      <c r="D48" s="79">
        <v>1</v>
      </c>
      <c r="E48" s="25">
        <v>380000</v>
      </c>
      <c r="F48" s="9">
        <v>1.1363636363636364E-2</v>
      </c>
      <c r="G48" s="9">
        <v>6.3721688349061105E-3</v>
      </c>
    </row>
    <row r="49" spans="1:7">
      <c r="A49" t="s">
        <v>92</v>
      </c>
      <c r="D49" s="79">
        <v>9</v>
      </c>
      <c r="E49" s="25">
        <v>4518900</v>
      </c>
      <c r="F49" s="9">
        <v>0.10227272727272728</v>
      </c>
      <c r="G49" s="9">
        <v>7.5776825652782168E-2</v>
      </c>
    </row>
    <row r="50" spans="1:7">
      <c r="B50" t="s">
        <v>60</v>
      </c>
      <c r="D50" s="79">
        <v>7</v>
      </c>
      <c r="E50" s="25">
        <v>3568900</v>
      </c>
      <c r="F50" s="9">
        <v>7.9545454545454544E-2</v>
      </c>
      <c r="G50" s="9">
        <v>5.984640356551689E-2</v>
      </c>
    </row>
    <row r="51" spans="1:7">
      <c r="C51" t="s">
        <v>93</v>
      </c>
      <c r="D51" s="79">
        <v>1</v>
      </c>
      <c r="E51" s="25">
        <v>425000</v>
      </c>
      <c r="F51" s="9">
        <v>1.1363636363636364E-2</v>
      </c>
      <c r="G51" s="9">
        <v>7.1267677758818336E-3</v>
      </c>
    </row>
    <row r="52" spans="1:7">
      <c r="C52" t="s">
        <v>113</v>
      </c>
      <c r="D52" s="79">
        <v>3</v>
      </c>
      <c r="E52" s="25">
        <v>1524900</v>
      </c>
      <c r="F52" s="9">
        <v>3.4090909090909088E-2</v>
      </c>
      <c r="G52" s="9">
        <v>2.557084277986402E-2</v>
      </c>
    </row>
    <row r="53" spans="1:7">
      <c r="C53" t="s">
        <v>117</v>
      </c>
      <c r="D53" s="79">
        <v>1</v>
      </c>
      <c r="E53" s="25">
        <v>399000</v>
      </c>
      <c r="F53" s="9">
        <v>1.1363636363636364E-2</v>
      </c>
      <c r="G53" s="9">
        <v>6.6907772766514155E-3</v>
      </c>
    </row>
    <row r="54" spans="1:7">
      <c r="C54" t="s">
        <v>102</v>
      </c>
      <c r="D54" s="79">
        <v>2</v>
      </c>
      <c r="E54" s="25">
        <v>1220000</v>
      </c>
      <c r="F54" s="9">
        <v>2.2727272727272728E-2</v>
      </c>
      <c r="G54" s="9">
        <v>2.0458015733119617E-2</v>
      </c>
    </row>
    <row r="55" spans="1:7">
      <c r="B55" t="s">
        <v>73</v>
      </c>
      <c r="D55" s="79">
        <v>2</v>
      </c>
      <c r="E55" s="25">
        <v>950000</v>
      </c>
      <c r="F55" s="9">
        <v>2.2727272727272728E-2</v>
      </c>
      <c r="G55" s="9">
        <v>1.5930422087265275E-2</v>
      </c>
    </row>
    <row r="56" spans="1:7">
      <c r="C56" t="s">
        <v>112</v>
      </c>
      <c r="D56" s="79">
        <v>2</v>
      </c>
      <c r="E56" s="25">
        <v>950000</v>
      </c>
      <c r="F56" s="9">
        <v>2.2727272727272728E-2</v>
      </c>
      <c r="G56" s="9">
        <v>1.5930422087265275E-2</v>
      </c>
    </row>
    <row r="57" spans="1:7">
      <c r="A57" t="s">
        <v>84</v>
      </c>
      <c r="D57" s="79">
        <v>17</v>
      </c>
      <c r="E57" s="25">
        <v>10337864</v>
      </c>
      <c r="F57" s="9">
        <v>0.19318181818181818</v>
      </c>
      <c r="G57" s="9">
        <v>0.17335424947446795</v>
      </c>
    </row>
    <row r="58" spans="1:7">
      <c r="B58" t="s">
        <v>64</v>
      </c>
      <c r="D58" s="79">
        <v>8</v>
      </c>
      <c r="E58" s="25">
        <v>4629000</v>
      </c>
      <c r="F58" s="9">
        <v>9.0909090909090912E-2</v>
      </c>
      <c r="G58" s="9">
        <v>7.7623077728369433E-2</v>
      </c>
    </row>
    <row r="59" spans="1:7">
      <c r="C59" t="s">
        <v>85</v>
      </c>
      <c r="D59" s="79">
        <v>8</v>
      </c>
      <c r="E59" s="25">
        <v>4629000</v>
      </c>
      <c r="F59" s="9">
        <v>9.0909090909090912E-2</v>
      </c>
      <c r="G59" s="9">
        <v>7.7623077728369433E-2</v>
      </c>
    </row>
    <row r="60" spans="1:7">
      <c r="B60" t="s">
        <v>60</v>
      </c>
      <c r="D60" s="79">
        <v>6</v>
      </c>
      <c r="E60" s="25">
        <v>4257864</v>
      </c>
      <c r="F60" s="9">
        <v>6.8181818181818177E-2</v>
      </c>
      <c r="G60" s="9">
        <v>7.1399548115970185E-2</v>
      </c>
    </row>
    <row r="61" spans="1:7">
      <c r="C61" t="s">
        <v>95</v>
      </c>
      <c r="D61" s="79">
        <v>5</v>
      </c>
      <c r="E61" s="25">
        <v>2981864</v>
      </c>
      <c r="F61" s="9">
        <v>5.6818181818181816E-2</v>
      </c>
      <c r="G61" s="9">
        <v>5.0002475922969671E-2</v>
      </c>
    </row>
    <row r="62" spans="1:7">
      <c r="C62" t="s">
        <v>94</v>
      </c>
      <c r="D62" s="79">
        <v>1</v>
      </c>
      <c r="E62" s="25">
        <v>1276000</v>
      </c>
      <c r="F62" s="9">
        <v>1.1363636363636364E-2</v>
      </c>
      <c r="G62" s="9">
        <v>2.1397072193000518E-2</v>
      </c>
    </row>
    <row r="63" spans="1:7">
      <c r="B63" t="s">
        <v>114</v>
      </c>
      <c r="D63" s="79">
        <v>1</v>
      </c>
      <c r="E63" s="25">
        <v>446000</v>
      </c>
      <c r="F63" s="9">
        <v>1.1363636363636364E-2</v>
      </c>
      <c r="G63" s="9">
        <v>7.478913948337172E-3</v>
      </c>
    </row>
    <row r="64" spans="1:7">
      <c r="C64" t="s">
        <v>115</v>
      </c>
      <c r="D64" s="79">
        <v>1</v>
      </c>
      <c r="E64" s="25">
        <v>446000</v>
      </c>
      <c r="F64" s="9">
        <v>1.1363636363636364E-2</v>
      </c>
      <c r="G64" s="9">
        <v>7.478913948337172E-3</v>
      </c>
    </row>
    <row r="65" spans="1:7">
      <c r="B65" t="s">
        <v>109</v>
      </c>
      <c r="D65" s="79">
        <v>2</v>
      </c>
      <c r="E65" s="25">
        <v>1005000</v>
      </c>
      <c r="F65" s="9">
        <v>2.2727272727272728E-2</v>
      </c>
      <c r="G65" s="9">
        <v>1.6852709681791159E-2</v>
      </c>
    </row>
    <row r="66" spans="1:7">
      <c r="C66" t="s">
        <v>110</v>
      </c>
      <c r="D66" s="79">
        <v>2</v>
      </c>
      <c r="E66" s="25">
        <v>1005000</v>
      </c>
      <c r="F66" s="9">
        <v>2.2727272727272728E-2</v>
      </c>
      <c r="G66" s="9">
        <v>1.6852709681791159E-2</v>
      </c>
    </row>
    <row r="67" spans="1:7">
      <c r="A67" t="s">
        <v>29</v>
      </c>
      <c r="D67" s="79">
        <v>88</v>
      </c>
      <c r="E67" s="25">
        <v>59634327</v>
      </c>
      <c r="F67" s="9">
        <v>1</v>
      </c>
      <c r="G67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40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18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78" t="s">
        <v>1</v>
      </c>
      <c r="B1" t="s">
        <v>28</v>
      </c>
    </row>
    <row r="3" spans="1:6">
      <c r="C3" s="78" t="s">
        <v>40</v>
      </c>
    </row>
    <row r="4" spans="1:6">
      <c r="A4" s="78" t="s">
        <v>39</v>
      </c>
      <c r="B4" s="78" t="s">
        <v>7</v>
      </c>
      <c r="C4" t="s">
        <v>8</v>
      </c>
      <c r="D4" t="s">
        <v>2</v>
      </c>
      <c r="E4" t="s">
        <v>30</v>
      </c>
      <c r="F4" t="s">
        <v>3</v>
      </c>
    </row>
    <row r="5" spans="1:6">
      <c r="A5" t="s">
        <v>138</v>
      </c>
      <c r="C5" s="79">
        <v>2</v>
      </c>
      <c r="D5" s="25">
        <v>150000</v>
      </c>
      <c r="E5" s="9">
        <v>0.15384615384615385</v>
      </c>
      <c r="F5" s="9">
        <v>3.1822473030454108E-2</v>
      </c>
    </row>
    <row r="6" spans="1:6">
      <c r="B6" t="s">
        <v>58</v>
      </c>
      <c r="C6" s="79">
        <v>1</v>
      </c>
      <c r="D6" s="25">
        <v>50000</v>
      </c>
      <c r="E6" s="9">
        <v>7.6923076923076927E-2</v>
      </c>
      <c r="F6" s="9">
        <v>1.0607491010151369E-2</v>
      </c>
    </row>
    <row r="7" spans="1:6">
      <c r="B7" t="s">
        <v>84</v>
      </c>
      <c r="C7" s="79">
        <v>1</v>
      </c>
      <c r="D7" s="25">
        <v>100000</v>
      </c>
      <c r="E7" s="9">
        <v>7.6923076923076927E-2</v>
      </c>
      <c r="F7" s="9">
        <v>2.1214982020302739E-2</v>
      </c>
    </row>
    <row r="8" spans="1:6">
      <c r="C8" s="79"/>
      <c r="D8" s="25"/>
      <c r="E8" s="9"/>
      <c r="F8" s="9"/>
    </row>
    <row r="9" spans="1:6">
      <c r="A9" t="s">
        <v>129</v>
      </c>
      <c r="C9" s="79">
        <v>2</v>
      </c>
      <c r="D9" s="25">
        <v>530000</v>
      </c>
      <c r="E9" s="9">
        <v>0.15384615384615385</v>
      </c>
      <c r="F9" s="9">
        <v>0.11243940470760451</v>
      </c>
    </row>
    <row r="10" spans="1:6">
      <c r="B10" t="s">
        <v>84</v>
      </c>
      <c r="C10" s="79">
        <v>2</v>
      </c>
      <c r="D10" s="25">
        <v>530000</v>
      </c>
      <c r="E10" s="9">
        <v>0.15384615384615385</v>
      </c>
      <c r="F10" s="9">
        <v>0.11243940470760451</v>
      </c>
    </row>
    <row r="11" spans="1:6">
      <c r="C11" s="79"/>
      <c r="D11" s="25"/>
      <c r="E11" s="9"/>
      <c r="F11" s="9"/>
    </row>
    <row r="12" spans="1:6">
      <c r="A12" t="s">
        <v>147</v>
      </c>
      <c r="C12" s="79">
        <v>1</v>
      </c>
      <c r="D12" s="25">
        <v>487500</v>
      </c>
      <c r="E12" s="9">
        <v>7.6923076923076927E-2</v>
      </c>
      <c r="F12" s="9">
        <v>0.10342303734897584</v>
      </c>
    </row>
    <row r="13" spans="1:6">
      <c r="B13" t="s">
        <v>63</v>
      </c>
      <c r="C13" s="79">
        <v>1</v>
      </c>
      <c r="D13" s="25">
        <v>487500</v>
      </c>
      <c r="E13" s="9">
        <v>7.6923076923076927E-2</v>
      </c>
      <c r="F13" s="9">
        <v>0.10342303734897584</v>
      </c>
    </row>
    <row r="14" spans="1:6">
      <c r="C14" s="79"/>
      <c r="D14" s="25"/>
      <c r="E14" s="9"/>
      <c r="F14" s="9"/>
    </row>
    <row r="15" spans="1:6">
      <c r="A15" t="s">
        <v>133</v>
      </c>
      <c r="C15" s="79">
        <v>1</v>
      </c>
      <c r="D15" s="25">
        <v>368400</v>
      </c>
      <c r="E15" s="9">
        <v>7.6923076923076927E-2</v>
      </c>
      <c r="F15" s="9">
        <v>7.8155993762795292E-2</v>
      </c>
    </row>
    <row r="16" spans="1:6">
      <c r="B16" t="s">
        <v>84</v>
      </c>
      <c r="C16" s="79">
        <v>1</v>
      </c>
      <c r="D16" s="25">
        <v>368400</v>
      </c>
      <c r="E16" s="9">
        <v>7.6923076923076927E-2</v>
      </c>
      <c r="F16" s="9">
        <v>7.8155993762795292E-2</v>
      </c>
    </row>
    <row r="17" spans="1:6">
      <c r="C17" s="79"/>
      <c r="D17" s="25"/>
      <c r="E17" s="9"/>
      <c r="F17" s="9"/>
    </row>
    <row r="18" spans="1:6">
      <c r="A18" t="s">
        <v>44</v>
      </c>
      <c r="C18" s="79"/>
      <c r="D18" s="25"/>
      <c r="E18" s="9">
        <v>0</v>
      </c>
      <c r="F18" s="9">
        <v>0</v>
      </c>
    </row>
    <row r="19" spans="1:6">
      <c r="B19" t="s">
        <v>44</v>
      </c>
      <c r="C19" s="79"/>
      <c r="D19" s="25"/>
      <c r="E19" s="9">
        <v>0</v>
      </c>
      <c r="F19" s="9">
        <v>0</v>
      </c>
    </row>
    <row r="20" spans="1:6">
      <c r="C20" s="79"/>
      <c r="D20" s="25"/>
      <c r="E20" s="9"/>
      <c r="F20" s="9"/>
    </row>
    <row r="21" spans="1:6">
      <c r="A21" t="s">
        <v>135</v>
      </c>
      <c r="C21" s="79">
        <v>2</v>
      </c>
      <c r="D21" s="25">
        <v>562000</v>
      </c>
      <c r="E21" s="9">
        <v>0.15384615384615385</v>
      </c>
      <c r="F21" s="9">
        <v>0.11922819895410139</v>
      </c>
    </row>
    <row r="22" spans="1:6">
      <c r="B22" t="s">
        <v>92</v>
      </c>
      <c r="C22" s="79">
        <v>1</v>
      </c>
      <c r="D22" s="25">
        <v>210000</v>
      </c>
      <c r="E22" s="9">
        <v>7.6923076923076927E-2</v>
      </c>
      <c r="F22" s="9">
        <v>4.4551462242635752E-2</v>
      </c>
    </row>
    <row r="23" spans="1:6">
      <c r="B23" t="s">
        <v>66</v>
      </c>
      <c r="C23" s="79">
        <v>1</v>
      </c>
      <c r="D23" s="25">
        <v>352000</v>
      </c>
      <c r="E23" s="9">
        <v>7.6923076923076927E-2</v>
      </c>
      <c r="F23" s="9">
        <v>7.4676736711465644E-2</v>
      </c>
    </row>
    <row r="24" spans="1:6">
      <c r="C24" s="79"/>
      <c r="D24" s="25"/>
      <c r="E24" s="9"/>
      <c r="F24" s="9"/>
    </row>
    <row r="25" spans="1:6">
      <c r="A25" t="s">
        <v>143</v>
      </c>
      <c r="C25" s="79">
        <v>1</v>
      </c>
      <c r="D25" s="25">
        <v>300000</v>
      </c>
      <c r="E25" s="9">
        <v>7.6923076923076927E-2</v>
      </c>
      <c r="F25" s="9">
        <v>6.3644946060908217E-2</v>
      </c>
    </row>
    <row r="26" spans="1:6">
      <c r="B26" t="s">
        <v>58</v>
      </c>
      <c r="C26" s="79">
        <v>1</v>
      </c>
      <c r="D26" s="25">
        <v>300000</v>
      </c>
      <c r="E26" s="9">
        <v>7.6923076923076927E-2</v>
      </c>
      <c r="F26" s="9">
        <v>6.3644946060908217E-2</v>
      </c>
    </row>
    <row r="27" spans="1:6">
      <c r="C27" s="79"/>
      <c r="D27" s="25"/>
      <c r="E27" s="9"/>
      <c r="F27" s="9"/>
    </row>
    <row r="28" spans="1:6">
      <c r="A28" t="s">
        <v>131</v>
      </c>
      <c r="C28" s="79">
        <v>1</v>
      </c>
      <c r="D28" s="25">
        <v>451000</v>
      </c>
      <c r="E28" s="9">
        <v>7.6923076923076927E-2</v>
      </c>
      <c r="F28" s="9">
        <v>9.5679568911565344E-2</v>
      </c>
    </row>
    <row r="29" spans="1:6">
      <c r="B29" t="s">
        <v>63</v>
      </c>
      <c r="C29" s="79">
        <v>1</v>
      </c>
      <c r="D29" s="25">
        <v>451000</v>
      </c>
      <c r="E29" s="9">
        <v>7.6923076923076927E-2</v>
      </c>
      <c r="F29" s="9">
        <v>9.5679568911565344E-2</v>
      </c>
    </row>
    <row r="30" spans="1:6">
      <c r="C30" s="79"/>
      <c r="D30" s="25"/>
      <c r="E30" s="9"/>
      <c r="F30" s="9"/>
    </row>
    <row r="31" spans="1:6">
      <c r="A31" t="s">
        <v>150</v>
      </c>
      <c r="C31" s="79">
        <v>1</v>
      </c>
      <c r="D31" s="25">
        <v>376000</v>
      </c>
      <c r="E31" s="9">
        <v>7.6923076923076927E-2</v>
      </c>
      <c r="F31" s="9">
        <v>7.9768332396338293E-2</v>
      </c>
    </row>
    <row r="32" spans="1:6">
      <c r="B32" t="s">
        <v>92</v>
      </c>
      <c r="C32" s="79">
        <v>1</v>
      </c>
      <c r="D32" s="25">
        <v>376000</v>
      </c>
      <c r="E32" s="9">
        <v>7.6923076923076927E-2</v>
      </c>
      <c r="F32" s="9">
        <v>7.9768332396338293E-2</v>
      </c>
    </row>
    <row r="33" spans="1:6">
      <c r="C33" s="79"/>
      <c r="D33" s="25"/>
      <c r="E33" s="9"/>
      <c r="F33" s="9"/>
    </row>
    <row r="34" spans="1:6">
      <c r="A34" t="s">
        <v>145</v>
      </c>
      <c r="C34" s="79">
        <v>1</v>
      </c>
      <c r="D34" s="25">
        <v>787500</v>
      </c>
      <c r="E34" s="9">
        <v>7.6923076923076927E-2</v>
      </c>
      <c r="F34" s="9">
        <v>0.16706798340988405</v>
      </c>
    </row>
    <row r="35" spans="1:6">
      <c r="B35" t="s">
        <v>84</v>
      </c>
      <c r="C35" s="79">
        <v>1</v>
      </c>
      <c r="D35" s="25">
        <v>787500</v>
      </c>
      <c r="E35" s="9">
        <v>7.6923076923076927E-2</v>
      </c>
      <c r="F35" s="9">
        <v>0.16706798340988405</v>
      </c>
    </row>
    <row r="36" spans="1:6">
      <c r="C36" s="79"/>
      <c r="D36" s="25"/>
      <c r="E36" s="9"/>
      <c r="F36" s="9"/>
    </row>
    <row r="37" spans="1:6">
      <c r="A37" t="s">
        <v>126</v>
      </c>
      <c r="C37" s="79">
        <v>1</v>
      </c>
      <c r="D37" s="25">
        <v>701250</v>
      </c>
      <c r="E37" s="9">
        <v>7.6923076923076927E-2</v>
      </c>
      <c r="F37" s="9">
        <v>0.14877006141737295</v>
      </c>
    </row>
    <row r="38" spans="1:6">
      <c r="B38" t="s">
        <v>84</v>
      </c>
      <c r="C38" s="79">
        <v>1</v>
      </c>
      <c r="D38" s="25">
        <v>701250</v>
      </c>
      <c r="E38" s="9">
        <v>7.6923076923076927E-2</v>
      </c>
      <c r="F38" s="9">
        <v>0.14877006141737295</v>
      </c>
    </row>
    <row r="39" spans="1:6">
      <c r="C39" s="79"/>
      <c r="D39" s="25"/>
      <c r="E39" s="9"/>
      <c r="F39" s="9"/>
    </row>
    <row r="40" spans="1:6">
      <c r="A40" t="s">
        <v>29</v>
      </c>
      <c r="C40" s="79">
        <v>13</v>
      </c>
      <c r="D40" s="25">
        <v>4713650</v>
      </c>
      <c r="E40" s="9">
        <v>1</v>
      </c>
      <c r="F40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9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4" customWidth="1"/>
    <col min="2" max="2" width="16.5546875" style="124" customWidth="1"/>
    <col min="3" max="3" width="19" style="124" customWidth="1"/>
    <col min="4" max="4" width="17.6640625" style="124" customWidth="1"/>
    <col min="5" max="5" width="22.109375" style="124" customWidth="1"/>
    <col min="6" max="6" width="20.88671875" style="124" customWidth="1"/>
    <col min="7" max="16384" width="9.109375" style="124"/>
  </cols>
  <sheetData>
    <row r="1" spans="1:6" ht="17.399999999999999">
      <c r="A1" s="123" t="s">
        <v>53</v>
      </c>
    </row>
    <row r="2" spans="1:6">
      <c r="A2" s="125" t="str">
        <f>'OVERALL STATS'!A2</f>
        <v>Reporting Period: DECEMBER, 2024</v>
      </c>
    </row>
    <row r="4" spans="1:6">
      <c r="A4" s="126" t="s">
        <v>52</v>
      </c>
      <c r="B4" s="126" t="s">
        <v>8</v>
      </c>
      <c r="C4" s="126" t="s">
        <v>54</v>
      </c>
      <c r="D4" s="126" t="s">
        <v>55</v>
      </c>
      <c r="E4" s="126" t="s">
        <v>30</v>
      </c>
      <c r="F4" s="126" t="s">
        <v>56</v>
      </c>
    </row>
    <row r="5" spans="1:6" ht="14.4">
      <c r="A5" s="153" t="s">
        <v>96</v>
      </c>
      <c r="B5" s="154">
        <v>5</v>
      </c>
      <c r="C5" s="155">
        <v>2981864</v>
      </c>
      <c r="D5" s="155">
        <v>596372.80000000005</v>
      </c>
      <c r="E5" s="127">
        <f>Table2[[#This Row],[CLOSINGS]]/$B$9</f>
        <v>0.3125</v>
      </c>
      <c r="F5" s="127">
        <f>Table2[[#This Row],[DOLLARVOL]]/$C$9</f>
        <v>0.29331828442882019</v>
      </c>
    </row>
    <row r="6" spans="1:6" ht="14.4">
      <c r="A6" s="153" t="s">
        <v>101</v>
      </c>
      <c r="B6" s="154">
        <v>1</v>
      </c>
      <c r="C6" s="155">
        <v>436471</v>
      </c>
      <c r="D6" s="155">
        <v>436471</v>
      </c>
      <c r="E6" s="127">
        <f>Table2[[#This Row],[CLOSINGS]]/$B$9</f>
        <v>6.25E-2</v>
      </c>
      <c r="F6" s="127">
        <f>Table2[[#This Row],[DOLLARVOL]]/$C$9</f>
        <v>4.2934528510667015E-2</v>
      </c>
    </row>
    <row r="7" spans="1:6" ht="14.4">
      <c r="A7" s="153" t="s">
        <v>90</v>
      </c>
      <c r="B7" s="154">
        <v>6</v>
      </c>
      <c r="C7" s="155">
        <v>3510750</v>
      </c>
      <c r="D7" s="155">
        <v>585125</v>
      </c>
      <c r="E7" s="127">
        <f>Table2[[#This Row],[CLOSINGS]]/$B$9</f>
        <v>0.375</v>
      </c>
      <c r="F7" s="127">
        <f>Table2[[#This Row],[DOLLARVOL]]/$C$9</f>
        <v>0.34534343855336141</v>
      </c>
    </row>
    <row r="8" spans="1:6" ht="14.4">
      <c r="A8" s="153" t="s">
        <v>111</v>
      </c>
      <c r="B8" s="154">
        <v>4</v>
      </c>
      <c r="C8" s="155">
        <v>3236882</v>
      </c>
      <c r="D8" s="155">
        <v>809220.5</v>
      </c>
      <c r="E8" s="127">
        <f>Table2[[#This Row],[CLOSINGS]]/$B$9</f>
        <v>0.25</v>
      </c>
      <c r="F8" s="127">
        <f>Table2[[#This Row],[DOLLARVOL]]/$C$9</f>
        <v>0.31840374850715136</v>
      </c>
    </row>
    <row r="9" spans="1:6">
      <c r="A9" s="128" t="s">
        <v>23</v>
      </c>
      <c r="B9" s="129">
        <f>SUM(B5:B8)</f>
        <v>16</v>
      </c>
      <c r="C9" s="130">
        <f>SUM(C5:C8)</f>
        <v>10165967</v>
      </c>
      <c r="D9" s="130"/>
      <c r="E9" s="131">
        <f>SUM(E5:E8)</f>
        <v>1</v>
      </c>
      <c r="F9" s="131">
        <f>SUM(F5:F8)</f>
        <v>1</v>
      </c>
    </row>
  </sheetData>
  <pageMargins left="0.7" right="0.7" top="0.75" bottom="0.75" header="0.3" footer="0.3"/>
  <ignoredErrors>
    <ignoredError sqref="E5:F8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89"/>
  <sheetViews>
    <sheetView workbookViewId="0">
      <selection activeCell="A2" sqref="A2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88" t="s">
        <v>0</v>
      </c>
      <c r="B1" s="88" t="s">
        <v>35</v>
      </c>
      <c r="C1" s="88" t="s">
        <v>26</v>
      </c>
      <c r="D1" s="88" t="s">
        <v>31</v>
      </c>
      <c r="E1" s="88" t="s">
        <v>27</v>
      </c>
      <c r="F1" s="88" t="s">
        <v>32</v>
      </c>
      <c r="G1" s="88" t="s">
        <v>36</v>
      </c>
      <c r="H1" s="88" t="s">
        <v>37</v>
      </c>
      <c r="I1" s="88" t="s">
        <v>38</v>
      </c>
      <c r="J1" s="88" t="s">
        <v>33</v>
      </c>
      <c r="K1" s="93" t="s">
        <v>42</v>
      </c>
      <c r="L1">
        <v>89</v>
      </c>
    </row>
    <row r="2" spans="1:12" ht="14.4">
      <c r="A2" s="110" t="s">
        <v>86</v>
      </c>
      <c r="B2" s="110" t="s">
        <v>151</v>
      </c>
      <c r="C2" s="110" t="s">
        <v>87</v>
      </c>
      <c r="D2" s="110" t="s">
        <v>88</v>
      </c>
      <c r="E2" s="110" t="s">
        <v>59</v>
      </c>
      <c r="F2" s="111">
        <v>551500</v>
      </c>
      <c r="G2" s="112">
        <v>664950</v>
      </c>
      <c r="H2" s="110" t="s">
        <v>89</v>
      </c>
      <c r="I2" s="110" t="s">
        <v>89</v>
      </c>
      <c r="J2" s="113">
        <v>45630</v>
      </c>
    </row>
    <row r="3" spans="1:12" ht="14.4">
      <c r="A3" s="110" t="s">
        <v>86</v>
      </c>
      <c r="B3" s="110" t="s">
        <v>151</v>
      </c>
      <c r="C3" s="110" t="s">
        <v>87</v>
      </c>
      <c r="D3" s="110" t="s">
        <v>88</v>
      </c>
      <c r="E3" s="110" t="s">
        <v>59</v>
      </c>
      <c r="F3" s="111">
        <v>551877</v>
      </c>
      <c r="G3" s="112">
        <v>539950</v>
      </c>
      <c r="H3" s="110" t="s">
        <v>89</v>
      </c>
      <c r="I3" s="110" t="s">
        <v>89</v>
      </c>
      <c r="J3" s="113">
        <v>45644</v>
      </c>
    </row>
    <row r="4" spans="1:12" ht="14.4">
      <c r="A4" s="110" t="s">
        <v>86</v>
      </c>
      <c r="B4" s="110" t="s">
        <v>151</v>
      </c>
      <c r="C4" s="110" t="s">
        <v>87</v>
      </c>
      <c r="D4" s="110" t="s">
        <v>88</v>
      </c>
      <c r="E4" s="110" t="s">
        <v>59</v>
      </c>
      <c r="F4" s="111">
        <v>551807</v>
      </c>
      <c r="G4" s="112">
        <v>545000</v>
      </c>
      <c r="H4" s="110" t="s">
        <v>89</v>
      </c>
      <c r="I4" s="110" t="s">
        <v>89</v>
      </c>
      <c r="J4" s="113">
        <v>45642</v>
      </c>
    </row>
    <row r="5" spans="1:12" ht="14.4">
      <c r="A5" s="110" t="s">
        <v>86</v>
      </c>
      <c r="B5" s="110" t="s">
        <v>151</v>
      </c>
      <c r="C5" s="110" t="s">
        <v>87</v>
      </c>
      <c r="D5" s="110" t="s">
        <v>88</v>
      </c>
      <c r="E5" s="110" t="s">
        <v>59</v>
      </c>
      <c r="F5" s="111">
        <v>551618</v>
      </c>
      <c r="G5" s="112">
        <v>539950</v>
      </c>
      <c r="H5" s="110" t="s">
        <v>89</v>
      </c>
      <c r="I5" s="110" t="s">
        <v>89</v>
      </c>
      <c r="J5" s="113">
        <v>45636</v>
      </c>
    </row>
    <row r="6" spans="1:12" ht="14.4">
      <c r="A6" s="110" t="s">
        <v>86</v>
      </c>
      <c r="B6" s="110" t="s">
        <v>151</v>
      </c>
      <c r="C6" s="110" t="s">
        <v>87</v>
      </c>
      <c r="D6" s="110" t="s">
        <v>88</v>
      </c>
      <c r="E6" s="110" t="s">
        <v>59</v>
      </c>
      <c r="F6" s="111">
        <v>551706</v>
      </c>
      <c r="G6" s="112">
        <v>545950</v>
      </c>
      <c r="H6" s="110" t="s">
        <v>89</v>
      </c>
      <c r="I6" s="110" t="s">
        <v>89</v>
      </c>
      <c r="J6" s="113">
        <v>45639</v>
      </c>
    </row>
    <row r="7" spans="1:12" ht="14.4">
      <c r="A7" s="110" t="s">
        <v>86</v>
      </c>
      <c r="B7" s="110" t="s">
        <v>151</v>
      </c>
      <c r="C7" s="110" t="s">
        <v>87</v>
      </c>
      <c r="D7" s="110" t="s">
        <v>88</v>
      </c>
      <c r="E7" s="110" t="s">
        <v>59</v>
      </c>
      <c r="F7" s="111">
        <v>551961</v>
      </c>
      <c r="G7" s="112">
        <v>674950</v>
      </c>
      <c r="H7" s="110" t="s">
        <v>89</v>
      </c>
      <c r="I7" s="110" t="s">
        <v>89</v>
      </c>
      <c r="J7" s="113">
        <v>45646</v>
      </c>
    </row>
    <row r="8" spans="1:12" ht="14.4">
      <c r="A8" s="110" t="s">
        <v>66</v>
      </c>
      <c r="B8" s="110" t="s">
        <v>152</v>
      </c>
      <c r="C8" s="110" t="s">
        <v>64</v>
      </c>
      <c r="D8" s="110" t="s">
        <v>67</v>
      </c>
      <c r="E8" s="110" t="s">
        <v>59</v>
      </c>
      <c r="F8" s="111">
        <v>551882</v>
      </c>
      <c r="G8" s="112">
        <v>724882</v>
      </c>
      <c r="H8" s="110" t="s">
        <v>89</v>
      </c>
      <c r="I8" s="110" t="s">
        <v>89</v>
      </c>
      <c r="J8" s="113">
        <v>45644</v>
      </c>
    </row>
    <row r="9" spans="1:12" ht="14.4">
      <c r="A9" s="110" t="s">
        <v>66</v>
      </c>
      <c r="B9" s="110" t="s">
        <v>152</v>
      </c>
      <c r="C9" s="110" t="s">
        <v>64</v>
      </c>
      <c r="D9" s="110" t="s">
        <v>67</v>
      </c>
      <c r="E9" s="110" t="s">
        <v>59</v>
      </c>
      <c r="F9" s="111">
        <v>551844</v>
      </c>
      <c r="G9" s="112">
        <v>790000</v>
      </c>
      <c r="H9" s="110" t="s">
        <v>62</v>
      </c>
      <c r="I9" s="110" t="s">
        <v>89</v>
      </c>
      <c r="J9" s="113">
        <v>45643</v>
      </c>
    </row>
    <row r="10" spans="1:12" ht="14.4">
      <c r="A10" s="110" t="s">
        <v>66</v>
      </c>
      <c r="B10" s="110" t="s">
        <v>152</v>
      </c>
      <c r="C10" s="110" t="s">
        <v>64</v>
      </c>
      <c r="D10" s="110" t="s">
        <v>67</v>
      </c>
      <c r="E10" s="110" t="s">
        <v>59</v>
      </c>
      <c r="F10" s="111">
        <v>551831</v>
      </c>
      <c r="G10" s="112">
        <v>814000</v>
      </c>
      <c r="H10" s="110" t="s">
        <v>89</v>
      </c>
      <c r="I10" s="110" t="s">
        <v>89</v>
      </c>
      <c r="J10" s="113">
        <v>45643</v>
      </c>
    </row>
    <row r="11" spans="1:12" ht="14.4">
      <c r="A11" s="110" t="s">
        <v>66</v>
      </c>
      <c r="B11" s="110" t="s">
        <v>152</v>
      </c>
      <c r="C11" s="110" t="s">
        <v>64</v>
      </c>
      <c r="D11" s="110" t="s">
        <v>67</v>
      </c>
      <c r="E11" s="110" t="s">
        <v>59</v>
      </c>
      <c r="F11" s="111">
        <v>551822</v>
      </c>
      <c r="G11" s="112">
        <v>429000</v>
      </c>
      <c r="H11" s="110" t="s">
        <v>62</v>
      </c>
      <c r="I11" s="110" t="s">
        <v>89</v>
      </c>
      <c r="J11" s="113">
        <v>45643</v>
      </c>
    </row>
    <row r="12" spans="1:12" ht="14.4">
      <c r="A12" s="110" t="s">
        <v>66</v>
      </c>
      <c r="B12" s="110" t="s">
        <v>152</v>
      </c>
      <c r="C12" s="110" t="s">
        <v>64</v>
      </c>
      <c r="D12" s="110" t="s">
        <v>68</v>
      </c>
      <c r="E12" s="110" t="s">
        <v>59</v>
      </c>
      <c r="F12" s="111">
        <v>552016</v>
      </c>
      <c r="G12" s="112">
        <v>449990</v>
      </c>
      <c r="H12" s="110" t="s">
        <v>62</v>
      </c>
      <c r="I12" s="110" t="s">
        <v>89</v>
      </c>
      <c r="J12" s="113">
        <v>45649</v>
      </c>
    </row>
    <row r="13" spans="1:12" ht="14.4">
      <c r="A13" s="110" t="s">
        <v>66</v>
      </c>
      <c r="B13" s="110" t="s">
        <v>152</v>
      </c>
      <c r="C13" s="110" t="s">
        <v>64</v>
      </c>
      <c r="D13" s="110" t="s">
        <v>100</v>
      </c>
      <c r="E13" s="110" t="s">
        <v>59</v>
      </c>
      <c r="F13" s="111">
        <v>551798</v>
      </c>
      <c r="G13" s="112">
        <v>760000</v>
      </c>
      <c r="H13" s="110" t="s">
        <v>62</v>
      </c>
      <c r="I13" s="110" t="s">
        <v>89</v>
      </c>
      <c r="J13" s="113">
        <v>45642</v>
      </c>
    </row>
    <row r="14" spans="1:12" ht="14.4">
      <c r="A14" s="110" t="s">
        <v>66</v>
      </c>
      <c r="B14" s="110" t="s">
        <v>152</v>
      </c>
      <c r="C14" s="110" t="s">
        <v>64</v>
      </c>
      <c r="D14" s="110" t="s">
        <v>68</v>
      </c>
      <c r="E14" s="110" t="s">
        <v>59</v>
      </c>
      <c r="F14" s="111">
        <v>551791</v>
      </c>
      <c r="G14" s="112">
        <v>473000</v>
      </c>
      <c r="H14" s="110" t="s">
        <v>62</v>
      </c>
      <c r="I14" s="110" t="s">
        <v>89</v>
      </c>
      <c r="J14" s="113">
        <v>45642</v>
      </c>
    </row>
    <row r="15" spans="1:12" ht="14.4">
      <c r="A15" s="110" t="s">
        <v>66</v>
      </c>
      <c r="B15" s="110" t="s">
        <v>152</v>
      </c>
      <c r="C15" s="110" t="s">
        <v>64</v>
      </c>
      <c r="D15" s="110" t="s">
        <v>100</v>
      </c>
      <c r="E15" s="110" t="s">
        <v>59</v>
      </c>
      <c r="F15" s="111">
        <v>551946</v>
      </c>
      <c r="G15" s="112">
        <v>935000</v>
      </c>
      <c r="H15" s="110" t="s">
        <v>89</v>
      </c>
      <c r="I15" s="110" t="s">
        <v>89</v>
      </c>
      <c r="J15" s="113">
        <v>45646</v>
      </c>
    </row>
    <row r="16" spans="1:12" ht="14.4">
      <c r="A16" s="110" t="s">
        <v>66</v>
      </c>
      <c r="B16" s="110" t="s">
        <v>152</v>
      </c>
      <c r="C16" s="110" t="s">
        <v>64</v>
      </c>
      <c r="D16" s="110" t="s">
        <v>100</v>
      </c>
      <c r="E16" s="110" t="s">
        <v>91</v>
      </c>
      <c r="F16" s="111">
        <v>551623</v>
      </c>
      <c r="G16" s="112">
        <v>436471</v>
      </c>
      <c r="H16" s="110" t="s">
        <v>89</v>
      </c>
      <c r="I16" s="110" t="s">
        <v>89</v>
      </c>
      <c r="J16" s="113">
        <v>45636</v>
      </c>
    </row>
    <row r="17" spans="1:10" ht="14.4">
      <c r="A17" s="110" t="s">
        <v>66</v>
      </c>
      <c r="B17" s="110" t="s">
        <v>152</v>
      </c>
      <c r="C17" s="110" t="s">
        <v>64</v>
      </c>
      <c r="D17" s="110" t="s">
        <v>68</v>
      </c>
      <c r="E17" s="110" t="s">
        <v>59</v>
      </c>
      <c r="F17" s="111">
        <v>551671</v>
      </c>
      <c r="G17" s="112">
        <v>545000</v>
      </c>
      <c r="H17" s="110" t="s">
        <v>62</v>
      </c>
      <c r="I17" s="110" t="s">
        <v>89</v>
      </c>
      <c r="J17" s="113">
        <v>45638</v>
      </c>
    </row>
    <row r="18" spans="1:10" ht="14.4">
      <c r="A18" s="110" t="s">
        <v>66</v>
      </c>
      <c r="B18" s="110" t="s">
        <v>152</v>
      </c>
      <c r="C18" s="110" t="s">
        <v>64</v>
      </c>
      <c r="D18" s="110" t="s">
        <v>68</v>
      </c>
      <c r="E18" s="110" t="s">
        <v>80</v>
      </c>
      <c r="F18" s="111">
        <v>552032</v>
      </c>
      <c r="G18" s="112">
        <v>550000</v>
      </c>
      <c r="H18" s="110" t="s">
        <v>62</v>
      </c>
      <c r="I18" s="110" t="s">
        <v>89</v>
      </c>
      <c r="J18" s="113">
        <v>45650</v>
      </c>
    </row>
    <row r="19" spans="1:10" ht="14.4">
      <c r="A19" s="110" t="s">
        <v>66</v>
      </c>
      <c r="B19" s="110" t="s">
        <v>152</v>
      </c>
      <c r="C19" s="110" t="s">
        <v>60</v>
      </c>
      <c r="D19" s="110" t="s">
        <v>119</v>
      </c>
      <c r="E19" s="110" t="s">
        <v>59</v>
      </c>
      <c r="F19" s="111">
        <v>552026</v>
      </c>
      <c r="G19" s="112">
        <v>470000</v>
      </c>
      <c r="H19" s="110" t="s">
        <v>62</v>
      </c>
      <c r="I19" s="110" t="s">
        <v>89</v>
      </c>
      <c r="J19" s="113">
        <v>45650</v>
      </c>
    </row>
    <row r="20" spans="1:10" ht="14.4">
      <c r="A20" s="110" t="s">
        <v>66</v>
      </c>
      <c r="B20" s="110" t="s">
        <v>152</v>
      </c>
      <c r="C20" s="110" t="s">
        <v>64</v>
      </c>
      <c r="D20" s="110" t="s">
        <v>100</v>
      </c>
      <c r="E20" s="110" t="s">
        <v>59</v>
      </c>
      <c r="F20" s="111">
        <v>552029</v>
      </c>
      <c r="G20" s="112">
        <v>630000</v>
      </c>
      <c r="H20" s="110" t="s">
        <v>62</v>
      </c>
      <c r="I20" s="110" t="s">
        <v>89</v>
      </c>
      <c r="J20" s="113">
        <v>45650</v>
      </c>
    </row>
    <row r="21" spans="1:10" ht="14.4">
      <c r="A21" s="110" t="s">
        <v>66</v>
      </c>
      <c r="B21" s="110" t="s">
        <v>152</v>
      </c>
      <c r="C21" s="110" t="s">
        <v>64</v>
      </c>
      <c r="D21" s="110" t="s">
        <v>67</v>
      </c>
      <c r="E21" s="110" t="s">
        <v>77</v>
      </c>
      <c r="F21" s="111">
        <v>551451</v>
      </c>
      <c r="G21" s="112">
        <v>155000</v>
      </c>
      <c r="H21" s="110" t="s">
        <v>62</v>
      </c>
      <c r="I21" s="110" t="s">
        <v>89</v>
      </c>
      <c r="J21" s="113">
        <v>45629</v>
      </c>
    </row>
    <row r="22" spans="1:10" ht="14.4">
      <c r="A22" s="110" t="s">
        <v>66</v>
      </c>
      <c r="B22" s="110" t="s">
        <v>152</v>
      </c>
      <c r="C22" s="110" t="s">
        <v>64</v>
      </c>
      <c r="D22" s="110" t="s">
        <v>68</v>
      </c>
      <c r="E22" s="110" t="s">
        <v>77</v>
      </c>
      <c r="F22" s="111">
        <v>551443</v>
      </c>
      <c r="G22" s="112">
        <v>375000</v>
      </c>
      <c r="H22" s="110" t="s">
        <v>62</v>
      </c>
      <c r="I22" s="110" t="s">
        <v>89</v>
      </c>
      <c r="J22" s="113">
        <v>45628</v>
      </c>
    </row>
    <row r="23" spans="1:10" ht="14.4">
      <c r="A23" s="110" t="s">
        <v>66</v>
      </c>
      <c r="B23" s="110" t="s">
        <v>152</v>
      </c>
      <c r="C23" s="110" t="s">
        <v>64</v>
      </c>
      <c r="D23" s="110" t="s">
        <v>67</v>
      </c>
      <c r="E23" s="110" t="s">
        <v>59</v>
      </c>
      <c r="F23" s="111">
        <v>551431</v>
      </c>
      <c r="G23" s="112">
        <v>781000</v>
      </c>
      <c r="H23" s="110" t="s">
        <v>62</v>
      </c>
      <c r="I23" s="110" t="s">
        <v>89</v>
      </c>
      <c r="J23" s="113">
        <v>45628</v>
      </c>
    </row>
    <row r="24" spans="1:10" ht="14.4">
      <c r="A24" s="110" t="s">
        <v>66</v>
      </c>
      <c r="B24" s="110" t="s">
        <v>152</v>
      </c>
      <c r="C24" s="110" t="s">
        <v>64</v>
      </c>
      <c r="D24" s="110" t="s">
        <v>68</v>
      </c>
      <c r="E24" s="110" t="s">
        <v>59</v>
      </c>
      <c r="F24" s="111">
        <v>551426</v>
      </c>
      <c r="G24" s="112">
        <v>455000</v>
      </c>
      <c r="H24" s="110" t="s">
        <v>62</v>
      </c>
      <c r="I24" s="110" t="s">
        <v>89</v>
      </c>
      <c r="J24" s="113">
        <v>45628</v>
      </c>
    </row>
    <row r="25" spans="1:10" ht="14.4">
      <c r="A25" s="110" t="s">
        <v>66</v>
      </c>
      <c r="B25" s="110" t="s">
        <v>152</v>
      </c>
      <c r="C25" s="110" t="s">
        <v>64</v>
      </c>
      <c r="D25" s="110" t="s">
        <v>67</v>
      </c>
      <c r="E25" s="110" t="s">
        <v>59</v>
      </c>
      <c r="F25" s="111">
        <v>551423</v>
      </c>
      <c r="G25" s="112">
        <v>920500</v>
      </c>
      <c r="H25" s="110" t="s">
        <v>62</v>
      </c>
      <c r="I25" s="110" t="s">
        <v>89</v>
      </c>
      <c r="J25" s="113">
        <v>45628</v>
      </c>
    </row>
    <row r="26" spans="1:10" ht="14.4">
      <c r="A26" s="110" t="s">
        <v>66</v>
      </c>
      <c r="B26" s="110" t="s">
        <v>152</v>
      </c>
      <c r="C26" s="110" t="s">
        <v>64</v>
      </c>
      <c r="D26" s="110" t="s">
        <v>67</v>
      </c>
      <c r="E26" s="110" t="s">
        <v>59</v>
      </c>
      <c r="F26" s="111">
        <v>552050</v>
      </c>
      <c r="G26" s="112">
        <v>614000</v>
      </c>
      <c r="H26" s="110" t="s">
        <v>62</v>
      </c>
      <c r="I26" s="110" t="s">
        <v>89</v>
      </c>
      <c r="J26" s="113">
        <v>45653</v>
      </c>
    </row>
    <row r="27" spans="1:10" ht="14.4">
      <c r="A27" s="110" t="s">
        <v>66</v>
      </c>
      <c r="B27" s="110" t="s">
        <v>152</v>
      </c>
      <c r="C27" s="110" t="s">
        <v>64</v>
      </c>
      <c r="D27" s="110" t="s">
        <v>100</v>
      </c>
      <c r="E27" s="110" t="s">
        <v>104</v>
      </c>
      <c r="F27" s="111">
        <v>551696</v>
      </c>
      <c r="G27" s="112">
        <v>375000</v>
      </c>
      <c r="H27" s="110" t="s">
        <v>62</v>
      </c>
      <c r="I27" s="110" t="s">
        <v>89</v>
      </c>
      <c r="J27" s="113">
        <v>45639</v>
      </c>
    </row>
    <row r="28" spans="1:10" ht="14.4">
      <c r="A28" s="110" t="s">
        <v>66</v>
      </c>
      <c r="B28" s="110" t="s">
        <v>152</v>
      </c>
      <c r="C28" s="110" t="s">
        <v>64</v>
      </c>
      <c r="D28" s="110" t="s">
        <v>100</v>
      </c>
      <c r="E28" s="110" t="s">
        <v>59</v>
      </c>
      <c r="F28" s="111">
        <v>551909</v>
      </c>
      <c r="G28" s="112">
        <v>763000</v>
      </c>
      <c r="H28" s="110" t="s">
        <v>89</v>
      </c>
      <c r="I28" s="110" t="s">
        <v>89</v>
      </c>
      <c r="J28" s="113">
        <v>45645</v>
      </c>
    </row>
    <row r="29" spans="1:10" ht="14.4">
      <c r="A29" s="110" t="s">
        <v>66</v>
      </c>
      <c r="B29" s="110" t="s">
        <v>152</v>
      </c>
      <c r="C29" s="110" t="s">
        <v>106</v>
      </c>
      <c r="D29" s="110" t="s">
        <v>116</v>
      </c>
      <c r="E29" s="110" t="s">
        <v>59</v>
      </c>
      <c r="F29" s="111">
        <v>551898</v>
      </c>
      <c r="G29" s="112">
        <v>390000</v>
      </c>
      <c r="H29" s="110" t="s">
        <v>62</v>
      </c>
      <c r="I29" s="110" t="s">
        <v>89</v>
      </c>
      <c r="J29" s="113">
        <v>45645</v>
      </c>
    </row>
    <row r="30" spans="1:10" ht="14.4">
      <c r="A30" s="110" t="s">
        <v>66</v>
      </c>
      <c r="B30" s="110" t="s">
        <v>152</v>
      </c>
      <c r="C30" s="110" t="s">
        <v>64</v>
      </c>
      <c r="D30" s="110" t="s">
        <v>100</v>
      </c>
      <c r="E30" s="110" t="s">
        <v>59</v>
      </c>
      <c r="F30" s="111">
        <v>551930</v>
      </c>
      <c r="G30" s="112">
        <v>1100000</v>
      </c>
      <c r="H30" s="110" t="s">
        <v>62</v>
      </c>
      <c r="I30" s="110" t="s">
        <v>89</v>
      </c>
      <c r="J30" s="113">
        <v>45646</v>
      </c>
    </row>
    <row r="31" spans="1:10" ht="14.4">
      <c r="A31" s="110" t="s">
        <v>66</v>
      </c>
      <c r="B31" s="110" t="s">
        <v>152</v>
      </c>
      <c r="C31" s="110" t="s">
        <v>64</v>
      </c>
      <c r="D31" s="110" t="s">
        <v>68</v>
      </c>
      <c r="E31" s="110" t="s">
        <v>59</v>
      </c>
      <c r="F31" s="111">
        <v>551943</v>
      </c>
      <c r="G31" s="112">
        <v>398000</v>
      </c>
      <c r="H31" s="110" t="s">
        <v>62</v>
      </c>
      <c r="I31" s="110" t="s">
        <v>89</v>
      </c>
      <c r="J31" s="113">
        <v>45646</v>
      </c>
    </row>
    <row r="32" spans="1:10" ht="14.4">
      <c r="A32" s="110" t="s">
        <v>66</v>
      </c>
      <c r="B32" s="110" t="s">
        <v>152</v>
      </c>
      <c r="C32" s="110" t="s">
        <v>60</v>
      </c>
      <c r="D32" s="110" t="s">
        <v>119</v>
      </c>
      <c r="E32" s="110" t="s">
        <v>59</v>
      </c>
      <c r="F32" s="111">
        <v>552054</v>
      </c>
      <c r="G32" s="112">
        <v>250000</v>
      </c>
      <c r="H32" s="110" t="s">
        <v>62</v>
      </c>
      <c r="I32" s="110" t="s">
        <v>89</v>
      </c>
      <c r="J32" s="113">
        <v>45653</v>
      </c>
    </row>
    <row r="33" spans="1:10" ht="14.4">
      <c r="A33" s="110" t="s">
        <v>66</v>
      </c>
      <c r="B33" s="110" t="s">
        <v>152</v>
      </c>
      <c r="C33" s="110" t="s">
        <v>64</v>
      </c>
      <c r="D33" s="110" t="s">
        <v>68</v>
      </c>
      <c r="E33" s="110" t="s">
        <v>59</v>
      </c>
      <c r="F33" s="111">
        <v>552126</v>
      </c>
      <c r="G33" s="112">
        <v>735420</v>
      </c>
      <c r="H33" s="110" t="s">
        <v>62</v>
      </c>
      <c r="I33" s="110" t="s">
        <v>89</v>
      </c>
      <c r="J33" s="113">
        <v>45657</v>
      </c>
    </row>
    <row r="34" spans="1:10" ht="14.4">
      <c r="A34" s="110" t="s">
        <v>66</v>
      </c>
      <c r="B34" s="110" t="s">
        <v>152</v>
      </c>
      <c r="C34" s="110" t="s">
        <v>60</v>
      </c>
      <c r="D34" s="110" t="s">
        <v>119</v>
      </c>
      <c r="E34" s="110" t="s">
        <v>59</v>
      </c>
      <c r="F34" s="111">
        <v>552124</v>
      </c>
      <c r="G34" s="112">
        <v>480000</v>
      </c>
      <c r="H34" s="110" t="s">
        <v>62</v>
      </c>
      <c r="I34" s="110" t="s">
        <v>89</v>
      </c>
      <c r="J34" s="113">
        <v>45657</v>
      </c>
    </row>
    <row r="35" spans="1:10" ht="14.4">
      <c r="A35" s="110" t="s">
        <v>66</v>
      </c>
      <c r="B35" s="110" t="s">
        <v>152</v>
      </c>
      <c r="C35" s="110" t="s">
        <v>64</v>
      </c>
      <c r="D35" s="110" t="s">
        <v>68</v>
      </c>
      <c r="E35" s="110" t="s">
        <v>59</v>
      </c>
      <c r="F35" s="111">
        <v>552081</v>
      </c>
      <c r="G35" s="112">
        <v>720000</v>
      </c>
      <c r="H35" s="110" t="s">
        <v>62</v>
      </c>
      <c r="I35" s="110" t="s">
        <v>89</v>
      </c>
      <c r="J35" s="113">
        <v>45656</v>
      </c>
    </row>
    <row r="36" spans="1:10" ht="14.4">
      <c r="A36" s="110" t="s">
        <v>58</v>
      </c>
      <c r="B36" s="110" t="s">
        <v>153</v>
      </c>
      <c r="C36" s="110" t="s">
        <v>60</v>
      </c>
      <c r="D36" s="110" t="s">
        <v>122</v>
      </c>
      <c r="E36" s="110" t="s">
        <v>83</v>
      </c>
      <c r="F36" s="111">
        <v>552093</v>
      </c>
      <c r="G36" s="112">
        <v>3700000</v>
      </c>
      <c r="H36" s="110" t="s">
        <v>62</v>
      </c>
      <c r="I36" s="110" t="s">
        <v>89</v>
      </c>
      <c r="J36" s="113">
        <v>45656</v>
      </c>
    </row>
    <row r="37" spans="1:10" ht="14.4">
      <c r="A37" s="110" t="s">
        <v>58</v>
      </c>
      <c r="B37" s="110" t="s">
        <v>153</v>
      </c>
      <c r="C37" s="110" t="s">
        <v>60</v>
      </c>
      <c r="D37" s="110" t="s">
        <v>61</v>
      </c>
      <c r="E37" s="110" t="s">
        <v>59</v>
      </c>
      <c r="F37" s="111">
        <v>551417</v>
      </c>
      <c r="G37" s="112">
        <v>1135000</v>
      </c>
      <c r="H37" s="110" t="s">
        <v>62</v>
      </c>
      <c r="I37" s="110" t="s">
        <v>89</v>
      </c>
      <c r="J37" s="113">
        <v>45628</v>
      </c>
    </row>
    <row r="38" spans="1:10" ht="14.4">
      <c r="A38" s="110" t="s">
        <v>58</v>
      </c>
      <c r="B38" s="110" t="s">
        <v>153</v>
      </c>
      <c r="C38" s="110" t="s">
        <v>106</v>
      </c>
      <c r="D38" s="110" t="s">
        <v>107</v>
      </c>
      <c r="E38" s="110" t="s">
        <v>104</v>
      </c>
      <c r="F38" s="111">
        <v>551712</v>
      </c>
      <c r="G38" s="112">
        <v>225000</v>
      </c>
      <c r="H38" s="110" t="s">
        <v>62</v>
      </c>
      <c r="I38" s="110" t="s">
        <v>89</v>
      </c>
      <c r="J38" s="113">
        <v>45639</v>
      </c>
    </row>
    <row r="39" spans="1:10" ht="14.4">
      <c r="A39" s="110" t="s">
        <v>63</v>
      </c>
      <c r="B39" s="110" t="s">
        <v>154</v>
      </c>
      <c r="C39" s="110" t="s">
        <v>120</v>
      </c>
      <c r="D39" s="110" t="s">
        <v>121</v>
      </c>
      <c r="E39" s="110" t="s">
        <v>59</v>
      </c>
      <c r="F39" s="111">
        <v>552091</v>
      </c>
      <c r="G39" s="112">
        <v>495000</v>
      </c>
      <c r="H39" s="110" t="s">
        <v>62</v>
      </c>
      <c r="I39" s="110" t="s">
        <v>89</v>
      </c>
      <c r="J39" s="113">
        <v>45656</v>
      </c>
    </row>
    <row r="40" spans="1:10" ht="14.4">
      <c r="A40" s="110" t="s">
        <v>63</v>
      </c>
      <c r="B40" s="110" t="s">
        <v>154</v>
      </c>
      <c r="C40" s="110" t="s">
        <v>64</v>
      </c>
      <c r="D40" s="110" t="s">
        <v>65</v>
      </c>
      <c r="E40" s="110" t="s">
        <v>59</v>
      </c>
      <c r="F40" s="111">
        <v>552112</v>
      </c>
      <c r="G40" s="112">
        <v>775000</v>
      </c>
      <c r="H40" s="110" t="s">
        <v>62</v>
      </c>
      <c r="I40" s="110" t="s">
        <v>89</v>
      </c>
      <c r="J40" s="113">
        <v>45657</v>
      </c>
    </row>
    <row r="41" spans="1:10" ht="14.4">
      <c r="A41" s="110" t="s">
        <v>63</v>
      </c>
      <c r="B41" s="110" t="s">
        <v>154</v>
      </c>
      <c r="C41" s="110" t="s">
        <v>78</v>
      </c>
      <c r="D41" s="110" t="s">
        <v>105</v>
      </c>
      <c r="E41" s="110" t="s">
        <v>59</v>
      </c>
      <c r="F41" s="111">
        <v>551703</v>
      </c>
      <c r="G41" s="112">
        <v>915000</v>
      </c>
      <c r="H41" s="110" t="s">
        <v>62</v>
      </c>
      <c r="I41" s="110" t="s">
        <v>89</v>
      </c>
      <c r="J41" s="113">
        <v>45639</v>
      </c>
    </row>
    <row r="42" spans="1:10" ht="14.4">
      <c r="A42" s="110" t="s">
        <v>63</v>
      </c>
      <c r="B42" s="110" t="s">
        <v>154</v>
      </c>
      <c r="C42" s="110" t="s">
        <v>64</v>
      </c>
      <c r="D42" s="110" t="s">
        <v>65</v>
      </c>
      <c r="E42" s="110" t="s">
        <v>59</v>
      </c>
      <c r="F42" s="111">
        <v>551421</v>
      </c>
      <c r="G42" s="112">
        <v>400000</v>
      </c>
      <c r="H42" s="110" t="s">
        <v>62</v>
      </c>
      <c r="I42" s="110" t="s">
        <v>89</v>
      </c>
      <c r="J42" s="113">
        <v>45628</v>
      </c>
    </row>
    <row r="43" spans="1:10" ht="14.4">
      <c r="A43" s="110" t="s">
        <v>63</v>
      </c>
      <c r="B43" s="110" t="s">
        <v>154</v>
      </c>
      <c r="C43" s="110" t="s">
        <v>98</v>
      </c>
      <c r="D43" s="110" t="s">
        <v>99</v>
      </c>
      <c r="E43" s="110" t="s">
        <v>97</v>
      </c>
      <c r="F43" s="111">
        <v>551576</v>
      </c>
      <c r="G43" s="112">
        <v>4400000</v>
      </c>
      <c r="H43" s="110" t="s">
        <v>62</v>
      </c>
      <c r="I43" s="110" t="s">
        <v>89</v>
      </c>
      <c r="J43" s="113">
        <v>45635</v>
      </c>
    </row>
    <row r="44" spans="1:10" ht="14.4">
      <c r="A44" s="110" t="s">
        <v>63</v>
      </c>
      <c r="B44" s="110" t="s">
        <v>154</v>
      </c>
      <c r="C44" s="110" t="s">
        <v>75</v>
      </c>
      <c r="D44" s="110" t="s">
        <v>123</v>
      </c>
      <c r="E44" s="110" t="s">
        <v>83</v>
      </c>
      <c r="F44" s="111">
        <v>552115</v>
      </c>
      <c r="G44" s="112">
        <v>3900000</v>
      </c>
      <c r="H44" s="110" t="s">
        <v>62</v>
      </c>
      <c r="I44" s="110" t="s">
        <v>89</v>
      </c>
      <c r="J44" s="113">
        <v>45657</v>
      </c>
    </row>
    <row r="45" spans="1:10" ht="14.4">
      <c r="A45" s="110" t="s">
        <v>63</v>
      </c>
      <c r="B45" s="110" t="s">
        <v>154</v>
      </c>
      <c r="C45" s="110" t="s">
        <v>64</v>
      </c>
      <c r="D45" s="110" t="s">
        <v>65</v>
      </c>
      <c r="E45" s="110" t="s">
        <v>59</v>
      </c>
      <c r="F45" s="111">
        <v>552039</v>
      </c>
      <c r="G45" s="112">
        <v>400000</v>
      </c>
      <c r="H45" s="110" t="s">
        <v>62</v>
      </c>
      <c r="I45" s="110" t="s">
        <v>89</v>
      </c>
      <c r="J45" s="113">
        <v>45652</v>
      </c>
    </row>
    <row r="46" spans="1:10" ht="14.4">
      <c r="A46" s="110" t="s">
        <v>63</v>
      </c>
      <c r="B46" s="110" t="s">
        <v>154</v>
      </c>
      <c r="C46" s="110" t="s">
        <v>64</v>
      </c>
      <c r="D46" s="110" t="s">
        <v>65</v>
      </c>
      <c r="E46" s="110" t="s">
        <v>83</v>
      </c>
      <c r="F46" s="111">
        <v>551492</v>
      </c>
      <c r="G46" s="112">
        <v>1250000</v>
      </c>
      <c r="H46" s="110" t="s">
        <v>62</v>
      </c>
      <c r="I46" s="110" t="s">
        <v>89</v>
      </c>
      <c r="J46" s="113">
        <v>45630</v>
      </c>
    </row>
    <row r="47" spans="1:10" ht="14.4">
      <c r="A47" s="110" t="s">
        <v>63</v>
      </c>
      <c r="B47" s="110" t="s">
        <v>154</v>
      </c>
      <c r="C47" s="110" t="s">
        <v>75</v>
      </c>
      <c r="D47" s="110" t="s">
        <v>81</v>
      </c>
      <c r="E47" s="110" t="s">
        <v>80</v>
      </c>
      <c r="F47" s="111">
        <v>551479</v>
      </c>
      <c r="G47" s="112">
        <v>510000</v>
      </c>
      <c r="H47" s="110" t="s">
        <v>62</v>
      </c>
      <c r="I47" s="110" t="s">
        <v>89</v>
      </c>
      <c r="J47" s="113">
        <v>45629</v>
      </c>
    </row>
    <row r="48" spans="1:10" ht="14.4">
      <c r="A48" s="110" t="s">
        <v>63</v>
      </c>
      <c r="B48" s="110" t="s">
        <v>154</v>
      </c>
      <c r="C48" s="110" t="s">
        <v>75</v>
      </c>
      <c r="D48" s="110" t="s">
        <v>76</v>
      </c>
      <c r="E48" s="110" t="s">
        <v>59</v>
      </c>
      <c r="F48" s="111">
        <v>551437</v>
      </c>
      <c r="G48" s="112">
        <v>535000</v>
      </c>
      <c r="H48" s="110" t="s">
        <v>62</v>
      </c>
      <c r="I48" s="110" t="s">
        <v>89</v>
      </c>
      <c r="J48" s="113">
        <v>45628</v>
      </c>
    </row>
    <row r="49" spans="1:10" ht="14.4">
      <c r="A49" s="110" t="s">
        <v>63</v>
      </c>
      <c r="B49" s="110" t="s">
        <v>154</v>
      </c>
      <c r="C49" s="110" t="s">
        <v>64</v>
      </c>
      <c r="D49" s="110" t="s">
        <v>65</v>
      </c>
      <c r="E49" s="110" t="s">
        <v>59</v>
      </c>
      <c r="F49" s="111">
        <v>551903</v>
      </c>
      <c r="G49" s="112">
        <v>335000</v>
      </c>
      <c r="H49" s="110" t="s">
        <v>62</v>
      </c>
      <c r="I49" s="110" t="s">
        <v>89</v>
      </c>
      <c r="J49" s="113">
        <v>45645</v>
      </c>
    </row>
    <row r="50" spans="1:10" ht="14.4">
      <c r="A50" s="110" t="s">
        <v>63</v>
      </c>
      <c r="B50" s="110" t="s">
        <v>154</v>
      </c>
      <c r="C50" s="110" t="s">
        <v>64</v>
      </c>
      <c r="D50" s="110" t="s">
        <v>65</v>
      </c>
      <c r="E50" s="110" t="s">
        <v>91</v>
      </c>
      <c r="F50" s="111">
        <v>551504</v>
      </c>
      <c r="G50" s="112">
        <v>344000</v>
      </c>
      <c r="H50" s="110" t="s">
        <v>62</v>
      </c>
      <c r="I50" s="110" t="s">
        <v>89</v>
      </c>
      <c r="J50" s="113">
        <v>45630</v>
      </c>
    </row>
    <row r="51" spans="1:10" ht="14.4">
      <c r="A51" s="110" t="s">
        <v>63</v>
      </c>
      <c r="B51" s="110" t="s">
        <v>154</v>
      </c>
      <c r="C51" s="110" t="s">
        <v>120</v>
      </c>
      <c r="D51" s="110" t="s">
        <v>121</v>
      </c>
      <c r="E51" s="110" t="s">
        <v>83</v>
      </c>
      <c r="F51" s="111">
        <v>552084</v>
      </c>
      <c r="G51" s="112">
        <v>513150</v>
      </c>
      <c r="H51" s="110" t="s">
        <v>62</v>
      </c>
      <c r="I51" s="110" t="s">
        <v>89</v>
      </c>
      <c r="J51" s="113">
        <v>45656</v>
      </c>
    </row>
    <row r="52" spans="1:10" ht="14.4">
      <c r="A52" s="110" t="s">
        <v>63</v>
      </c>
      <c r="B52" s="110" t="s">
        <v>154</v>
      </c>
      <c r="C52" s="110" t="s">
        <v>98</v>
      </c>
      <c r="D52" s="110" t="s">
        <v>99</v>
      </c>
      <c r="E52" s="110" t="s">
        <v>59</v>
      </c>
      <c r="F52" s="111">
        <v>551687</v>
      </c>
      <c r="G52" s="112">
        <v>510000</v>
      </c>
      <c r="H52" s="110" t="s">
        <v>62</v>
      </c>
      <c r="I52" s="110" t="s">
        <v>89</v>
      </c>
      <c r="J52" s="113">
        <v>45639</v>
      </c>
    </row>
    <row r="53" spans="1:10" ht="14.4">
      <c r="A53" s="110" t="s">
        <v>63</v>
      </c>
      <c r="B53" s="110" t="s">
        <v>154</v>
      </c>
      <c r="C53" s="110" t="s">
        <v>64</v>
      </c>
      <c r="D53" s="110" t="s">
        <v>65</v>
      </c>
      <c r="E53" s="110" t="s">
        <v>83</v>
      </c>
      <c r="F53" s="111">
        <v>552061</v>
      </c>
      <c r="G53" s="112">
        <v>800000</v>
      </c>
      <c r="H53" s="110" t="s">
        <v>62</v>
      </c>
      <c r="I53" s="110" t="s">
        <v>89</v>
      </c>
      <c r="J53" s="113">
        <v>45653</v>
      </c>
    </row>
    <row r="54" spans="1:10" ht="14.4">
      <c r="A54" s="110" t="s">
        <v>63</v>
      </c>
      <c r="B54" s="110" t="s">
        <v>154</v>
      </c>
      <c r="C54" s="110" t="s">
        <v>114</v>
      </c>
      <c r="D54" s="110" t="s">
        <v>118</v>
      </c>
      <c r="E54" s="110" t="s">
        <v>59</v>
      </c>
      <c r="F54" s="111">
        <v>551942</v>
      </c>
      <c r="G54" s="112">
        <v>260000</v>
      </c>
      <c r="H54" s="110" t="s">
        <v>62</v>
      </c>
      <c r="I54" s="110" t="s">
        <v>89</v>
      </c>
      <c r="J54" s="113">
        <v>45646</v>
      </c>
    </row>
    <row r="55" spans="1:10" ht="14.4">
      <c r="A55" s="110" t="s">
        <v>63</v>
      </c>
      <c r="B55" s="110" t="s">
        <v>154</v>
      </c>
      <c r="C55" s="110" t="s">
        <v>64</v>
      </c>
      <c r="D55" s="110" t="s">
        <v>65</v>
      </c>
      <c r="E55" s="110" t="s">
        <v>59</v>
      </c>
      <c r="F55" s="111">
        <v>551958</v>
      </c>
      <c r="G55" s="112">
        <v>574900</v>
      </c>
      <c r="H55" s="110" t="s">
        <v>62</v>
      </c>
      <c r="I55" s="110" t="s">
        <v>89</v>
      </c>
      <c r="J55" s="113">
        <v>45646</v>
      </c>
    </row>
    <row r="56" spans="1:10" ht="14.4">
      <c r="A56" s="110" t="s">
        <v>63</v>
      </c>
      <c r="B56" s="110" t="s">
        <v>154</v>
      </c>
      <c r="C56" s="110" t="s">
        <v>75</v>
      </c>
      <c r="D56" s="110" t="s">
        <v>103</v>
      </c>
      <c r="E56" s="110" t="s">
        <v>59</v>
      </c>
      <c r="F56" s="111">
        <v>551670</v>
      </c>
      <c r="G56" s="112">
        <v>265000</v>
      </c>
      <c r="H56" s="110" t="s">
        <v>62</v>
      </c>
      <c r="I56" s="110" t="s">
        <v>89</v>
      </c>
      <c r="J56" s="113">
        <v>45638</v>
      </c>
    </row>
    <row r="57" spans="1:10" ht="14.4">
      <c r="A57" s="110" t="s">
        <v>63</v>
      </c>
      <c r="B57" s="110" t="s">
        <v>154</v>
      </c>
      <c r="C57" s="110" t="s">
        <v>64</v>
      </c>
      <c r="D57" s="110" t="s">
        <v>65</v>
      </c>
      <c r="E57" s="110" t="s">
        <v>77</v>
      </c>
      <c r="F57" s="111">
        <v>551684</v>
      </c>
      <c r="G57" s="112">
        <v>320000</v>
      </c>
      <c r="H57" s="110" t="s">
        <v>62</v>
      </c>
      <c r="I57" s="110" t="s">
        <v>89</v>
      </c>
      <c r="J57" s="113">
        <v>45639</v>
      </c>
    </row>
    <row r="58" spans="1:10" ht="14.4">
      <c r="A58" s="110" t="s">
        <v>63</v>
      </c>
      <c r="B58" s="110" t="s">
        <v>154</v>
      </c>
      <c r="C58" s="110" t="s">
        <v>75</v>
      </c>
      <c r="D58" s="110" t="s">
        <v>108</v>
      </c>
      <c r="E58" s="110" t="s">
        <v>104</v>
      </c>
      <c r="F58" s="111">
        <v>551795</v>
      </c>
      <c r="G58" s="112">
        <v>150000</v>
      </c>
      <c r="H58" s="110" t="s">
        <v>62</v>
      </c>
      <c r="I58" s="110" t="s">
        <v>89</v>
      </c>
      <c r="J58" s="113">
        <v>45642</v>
      </c>
    </row>
    <row r="59" spans="1:10" ht="14.4">
      <c r="A59" s="110" t="s">
        <v>72</v>
      </c>
      <c r="B59" s="110" t="s">
        <v>155</v>
      </c>
      <c r="C59" s="110" t="s">
        <v>73</v>
      </c>
      <c r="D59" s="110" t="s">
        <v>74</v>
      </c>
      <c r="E59" s="110" t="s">
        <v>59</v>
      </c>
      <c r="F59" s="111">
        <v>551430</v>
      </c>
      <c r="G59" s="112">
        <v>151500</v>
      </c>
      <c r="H59" s="110" t="s">
        <v>62</v>
      </c>
      <c r="I59" s="110" t="s">
        <v>89</v>
      </c>
      <c r="J59" s="113">
        <v>45628</v>
      </c>
    </row>
    <row r="60" spans="1:10" ht="14.4">
      <c r="A60" s="110" t="s">
        <v>72</v>
      </c>
      <c r="B60" s="110" t="s">
        <v>155</v>
      </c>
      <c r="C60" s="110" t="s">
        <v>73</v>
      </c>
      <c r="D60" s="110" t="s">
        <v>74</v>
      </c>
      <c r="E60" s="110" t="s">
        <v>59</v>
      </c>
      <c r="F60" s="111">
        <v>552056</v>
      </c>
      <c r="G60" s="112">
        <v>420000</v>
      </c>
      <c r="H60" s="110" t="s">
        <v>62</v>
      </c>
      <c r="I60" s="110" t="s">
        <v>89</v>
      </c>
      <c r="J60" s="113">
        <v>45653</v>
      </c>
    </row>
    <row r="61" spans="1:10" ht="14.4">
      <c r="A61" s="110" t="s">
        <v>69</v>
      </c>
      <c r="B61" s="110" t="s">
        <v>156</v>
      </c>
      <c r="C61" s="110" t="s">
        <v>78</v>
      </c>
      <c r="D61" s="110" t="s">
        <v>79</v>
      </c>
      <c r="E61" s="110" t="s">
        <v>59</v>
      </c>
      <c r="F61" s="111">
        <v>551467</v>
      </c>
      <c r="G61" s="112">
        <v>642000</v>
      </c>
      <c r="H61" s="110" t="s">
        <v>62</v>
      </c>
      <c r="I61" s="110" t="s">
        <v>89</v>
      </c>
      <c r="J61" s="113">
        <v>45629</v>
      </c>
    </row>
    <row r="62" spans="1:10" ht="14.4">
      <c r="A62" s="110" t="s">
        <v>69</v>
      </c>
      <c r="B62" s="110" t="s">
        <v>156</v>
      </c>
      <c r="C62" s="110" t="s">
        <v>78</v>
      </c>
      <c r="D62" s="110" t="s">
        <v>79</v>
      </c>
      <c r="E62" s="110" t="s">
        <v>59</v>
      </c>
      <c r="F62" s="111">
        <v>551780</v>
      </c>
      <c r="G62" s="112">
        <v>442000</v>
      </c>
      <c r="H62" s="110" t="s">
        <v>62</v>
      </c>
      <c r="I62" s="110" t="s">
        <v>89</v>
      </c>
      <c r="J62" s="113">
        <v>45642</v>
      </c>
    </row>
    <row r="63" spans="1:10" ht="14.4">
      <c r="A63" s="110" t="s">
        <v>69</v>
      </c>
      <c r="B63" s="110" t="s">
        <v>156</v>
      </c>
      <c r="C63" s="110" t="s">
        <v>70</v>
      </c>
      <c r="D63" s="110" t="s">
        <v>71</v>
      </c>
      <c r="E63" s="110" t="s">
        <v>59</v>
      </c>
      <c r="F63" s="111">
        <v>551428</v>
      </c>
      <c r="G63" s="112">
        <v>380000</v>
      </c>
      <c r="H63" s="110" t="s">
        <v>62</v>
      </c>
      <c r="I63" s="110" t="s">
        <v>89</v>
      </c>
      <c r="J63" s="113">
        <v>45628</v>
      </c>
    </row>
    <row r="64" spans="1:10" ht="14.4">
      <c r="A64" s="110" t="s">
        <v>92</v>
      </c>
      <c r="B64" s="110" t="s">
        <v>157</v>
      </c>
      <c r="C64" s="110" t="s">
        <v>60</v>
      </c>
      <c r="D64" s="110" t="s">
        <v>93</v>
      </c>
      <c r="E64" s="110" t="s">
        <v>77</v>
      </c>
      <c r="F64" s="111">
        <v>551536</v>
      </c>
      <c r="G64" s="112">
        <v>425000</v>
      </c>
      <c r="H64" s="110" t="s">
        <v>62</v>
      </c>
      <c r="I64" s="110" t="s">
        <v>89</v>
      </c>
      <c r="J64" s="113">
        <v>45631</v>
      </c>
    </row>
    <row r="65" spans="1:10" ht="14.4">
      <c r="A65" s="110" t="s">
        <v>92</v>
      </c>
      <c r="B65" s="110" t="s">
        <v>157</v>
      </c>
      <c r="C65" s="110" t="s">
        <v>60</v>
      </c>
      <c r="D65" s="110" t="s">
        <v>113</v>
      </c>
      <c r="E65" s="110" t="s">
        <v>59</v>
      </c>
      <c r="F65" s="111">
        <v>551837</v>
      </c>
      <c r="G65" s="112">
        <v>630000</v>
      </c>
      <c r="H65" s="110" t="s">
        <v>62</v>
      </c>
      <c r="I65" s="110" t="s">
        <v>89</v>
      </c>
      <c r="J65" s="113">
        <v>45643</v>
      </c>
    </row>
    <row r="66" spans="1:10" ht="14.4">
      <c r="A66" s="110" t="s">
        <v>92</v>
      </c>
      <c r="B66" s="110" t="s">
        <v>157</v>
      </c>
      <c r="C66" s="110" t="s">
        <v>60</v>
      </c>
      <c r="D66" s="110" t="s">
        <v>113</v>
      </c>
      <c r="E66" s="110" t="s">
        <v>59</v>
      </c>
      <c r="F66" s="111">
        <v>551887</v>
      </c>
      <c r="G66" s="112">
        <v>429900</v>
      </c>
      <c r="H66" s="110" t="s">
        <v>62</v>
      </c>
      <c r="I66" s="110" t="s">
        <v>89</v>
      </c>
      <c r="J66" s="113">
        <v>45644</v>
      </c>
    </row>
    <row r="67" spans="1:10" ht="14.4">
      <c r="A67" s="110" t="s">
        <v>92</v>
      </c>
      <c r="B67" s="110" t="s">
        <v>157</v>
      </c>
      <c r="C67" s="110" t="s">
        <v>73</v>
      </c>
      <c r="D67" s="110" t="s">
        <v>112</v>
      </c>
      <c r="E67" s="110" t="s">
        <v>59</v>
      </c>
      <c r="F67" s="111">
        <v>551833</v>
      </c>
      <c r="G67" s="112">
        <v>550000</v>
      </c>
      <c r="H67" s="110" t="s">
        <v>62</v>
      </c>
      <c r="I67" s="110" t="s">
        <v>89</v>
      </c>
      <c r="J67" s="113">
        <v>45643</v>
      </c>
    </row>
    <row r="68" spans="1:10" ht="14.4">
      <c r="A68" s="110" t="s">
        <v>92</v>
      </c>
      <c r="B68" s="110" t="s">
        <v>157</v>
      </c>
      <c r="C68" s="110" t="s">
        <v>60</v>
      </c>
      <c r="D68" s="110" t="s">
        <v>113</v>
      </c>
      <c r="E68" s="110" t="s">
        <v>59</v>
      </c>
      <c r="F68" s="111">
        <v>552068</v>
      </c>
      <c r="G68" s="112">
        <v>465000</v>
      </c>
      <c r="H68" s="110" t="s">
        <v>62</v>
      </c>
      <c r="I68" s="110" t="s">
        <v>89</v>
      </c>
      <c r="J68" s="113">
        <v>45653</v>
      </c>
    </row>
    <row r="69" spans="1:10" ht="14.4">
      <c r="A69" s="110" t="s">
        <v>92</v>
      </c>
      <c r="B69" s="110" t="s">
        <v>157</v>
      </c>
      <c r="C69" s="110" t="s">
        <v>73</v>
      </c>
      <c r="D69" s="110" t="s">
        <v>112</v>
      </c>
      <c r="E69" s="110" t="s">
        <v>59</v>
      </c>
      <c r="F69" s="111">
        <v>551922</v>
      </c>
      <c r="G69" s="112">
        <v>400000</v>
      </c>
      <c r="H69" s="110" t="s">
        <v>62</v>
      </c>
      <c r="I69" s="110" t="s">
        <v>89</v>
      </c>
      <c r="J69" s="113">
        <v>45645</v>
      </c>
    </row>
    <row r="70" spans="1:10" ht="14.4">
      <c r="A70" s="110" t="s">
        <v>92</v>
      </c>
      <c r="B70" s="110" t="s">
        <v>157</v>
      </c>
      <c r="C70" s="110" t="s">
        <v>60</v>
      </c>
      <c r="D70" s="110" t="s">
        <v>117</v>
      </c>
      <c r="E70" s="110" t="s">
        <v>59</v>
      </c>
      <c r="F70" s="111">
        <v>551939</v>
      </c>
      <c r="G70" s="112">
        <v>399000</v>
      </c>
      <c r="H70" s="110" t="s">
        <v>62</v>
      </c>
      <c r="I70" s="110" t="s">
        <v>89</v>
      </c>
      <c r="J70" s="113">
        <v>45646</v>
      </c>
    </row>
    <row r="71" spans="1:10" ht="14.4">
      <c r="A71" s="110" t="s">
        <v>92</v>
      </c>
      <c r="B71" s="110" t="s">
        <v>157</v>
      </c>
      <c r="C71" s="110" t="s">
        <v>60</v>
      </c>
      <c r="D71" s="110" t="s">
        <v>102</v>
      </c>
      <c r="E71" s="110" t="s">
        <v>59</v>
      </c>
      <c r="F71" s="111">
        <v>551640</v>
      </c>
      <c r="G71" s="112">
        <v>685000</v>
      </c>
      <c r="H71" s="110" t="s">
        <v>62</v>
      </c>
      <c r="I71" s="110" t="s">
        <v>89</v>
      </c>
      <c r="J71" s="113">
        <v>45637</v>
      </c>
    </row>
    <row r="72" spans="1:10" ht="14.4">
      <c r="A72" s="110" t="s">
        <v>92</v>
      </c>
      <c r="B72" s="110" t="s">
        <v>157</v>
      </c>
      <c r="C72" s="110" t="s">
        <v>60</v>
      </c>
      <c r="D72" s="110" t="s">
        <v>102</v>
      </c>
      <c r="E72" s="110" t="s">
        <v>59</v>
      </c>
      <c r="F72" s="111">
        <v>551645</v>
      </c>
      <c r="G72" s="112">
        <v>535000</v>
      </c>
      <c r="H72" s="110" t="s">
        <v>62</v>
      </c>
      <c r="I72" s="110" t="s">
        <v>89</v>
      </c>
      <c r="J72" s="113">
        <v>45637</v>
      </c>
    </row>
    <row r="73" spans="1:10" ht="14.4">
      <c r="A73" s="110" t="s">
        <v>84</v>
      </c>
      <c r="B73" s="110" t="s">
        <v>158</v>
      </c>
      <c r="C73" s="110" t="s">
        <v>64</v>
      </c>
      <c r="D73" s="110" t="s">
        <v>85</v>
      </c>
      <c r="E73" s="110" t="s">
        <v>59</v>
      </c>
      <c r="F73" s="111">
        <v>551974</v>
      </c>
      <c r="G73" s="112">
        <v>510000</v>
      </c>
      <c r="H73" s="110" t="s">
        <v>62</v>
      </c>
      <c r="I73" s="110" t="s">
        <v>89</v>
      </c>
      <c r="J73" s="113">
        <v>45646</v>
      </c>
    </row>
    <row r="74" spans="1:10" ht="14.4">
      <c r="A74" s="110" t="s">
        <v>84</v>
      </c>
      <c r="B74" s="110" t="s">
        <v>158</v>
      </c>
      <c r="C74" s="110" t="s">
        <v>60</v>
      </c>
      <c r="D74" s="110" t="s">
        <v>95</v>
      </c>
      <c r="E74" s="110" t="s">
        <v>59</v>
      </c>
      <c r="F74" s="111">
        <v>551932</v>
      </c>
      <c r="G74" s="112">
        <v>608465</v>
      </c>
      <c r="H74" s="110" t="s">
        <v>89</v>
      </c>
      <c r="I74" s="110" t="s">
        <v>89</v>
      </c>
      <c r="J74" s="113">
        <v>45646</v>
      </c>
    </row>
    <row r="75" spans="1:10" ht="14.4">
      <c r="A75" s="110" t="s">
        <v>84</v>
      </c>
      <c r="B75" s="110" t="s">
        <v>158</v>
      </c>
      <c r="C75" s="110" t="s">
        <v>64</v>
      </c>
      <c r="D75" s="110" t="s">
        <v>85</v>
      </c>
      <c r="E75" s="110" t="s">
        <v>59</v>
      </c>
      <c r="F75" s="111">
        <v>551916</v>
      </c>
      <c r="G75" s="112">
        <v>955000</v>
      </c>
      <c r="H75" s="110" t="s">
        <v>62</v>
      </c>
      <c r="I75" s="110" t="s">
        <v>89</v>
      </c>
      <c r="J75" s="113">
        <v>45645</v>
      </c>
    </row>
    <row r="76" spans="1:10" ht="14.4">
      <c r="A76" s="110" t="s">
        <v>84</v>
      </c>
      <c r="B76" s="110" t="s">
        <v>158</v>
      </c>
      <c r="C76" s="110" t="s">
        <v>64</v>
      </c>
      <c r="D76" s="110" t="s">
        <v>85</v>
      </c>
      <c r="E76" s="110" t="s">
        <v>59</v>
      </c>
      <c r="F76" s="111">
        <v>551497</v>
      </c>
      <c r="G76" s="112">
        <v>630000</v>
      </c>
      <c r="H76" s="110" t="s">
        <v>62</v>
      </c>
      <c r="I76" s="110" t="s">
        <v>89</v>
      </c>
      <c r="J76" s="113">
        <v>45630</v>
      </c>
    </row>
    <row r="77" spans="1:10" ht="14.4">
      <c r="A77" s="110" t="s">
        <v>84</v>
      </c>
      <c r="B77" s="110" t="s">
        <v>158</v>
      </c>
      <c r="C77" s="110" t="s">
        <v>64</v>
      </c>
      <c r="D77" s="110" t="s">
        <v>85</v>
      </c>
      <c r="E77" s="110" t="s">
        <v>59</v>
      </c>
      <c r="F77" s="111">
        <v>551528</v>
      </c>
      <c r="G77" s="112">
        <v>605000</v>
      </c>
      <c r="H77" s="110" t="s">
        <v>62</v>
      </c>
      <c r="I77" s="110" t="s">
        <v>89</v>
      </c>
      <c r="J77" s="113">
        <v>45631</v>
      </c>
    </row>
    <row r="78" spans="1:10" ht="14.4">
      <c r="A78" s="110" t="s">
        <v>84</v>
      </c>
      <c r="B78" s="110" t="s">
        <v>158</v>
      </c>
      <c r="C78" s="110" t="s">
        <v>60</v>
      </c>
      <c r="D78" s="110" t="s">
        <v>94</v>
      </c>
      <c r="E78" s="110" t="s">
        <v>59</v>
      </c>
      <c r="F78" s="111">
        <v>551558</v>
      </c>
      <c r="G78" s="112">
        <v>1276000</v>
      </c>
      <c r="H78" s="110" t="s">
        <v>62</v>
      </c>
      <c r="I78" s="110" t="s">
        <v>89</v>
      </c>
      <c r="J78" s="113">
        <v>45632</v>
      </c>
    </row>
    <row r="79" spans="1:10" ht="14.4">
      <c r="A79" s="110" t="s">
        <v>84</v>
      </c>
      <c r="B79" s="110" t="s">
        <v>158</v>
      </c>
      <c r="C79" s="110" t="s">
        <v>64</v>
      </c>
      <c r="D79" s="110" t="s">
        <v>85</v>
      </c>
      <c r="E79" s="110" t="s">
        <v>59</v>
      </c>
      <c r="F79" s="111">
        <v>551569</v>
      </c>
      <c r="G79" s="112">
        <v>470000</v>
      </c>
      <c r="H79" s="110" t="s">
        <v>62</v>
      </c>
      <c r="I79" s="110" t="s">
        <v>89</v>
      </c>
      <c r="J79" s="113">
        <v>45635</v>
      </c>
    </row>
    <row r="80" spans="1:10" ht="14.4">
      <c r="A80" s="110" t="s">
        <v>84</v>
      </c>
      <c r="B80" s="110" t="s">
        <v>158</v>
      </c>
      <c r="C80" s="110" t="s">
        <v>64</v>
      </c>
      <c r="D80" s="110" t="s">
        <v>85</v>
      </c>
      <c r="E80" s="110" t="s">
        <v>77</v>
      </c>
      <c r="F80" s="111">
        <v>551885</v>
      </c>
      <c r="G80" s="112">
        <v>345000</v>
      </c>
      <c r="H80" s="110" t="s">
        <v>62</v>
      </c>
      <c r="I80" s="110" t="s">
        <v>89</v>
      </c>
      <c r="J80" s="113">
        <v>45644</v>
      </c>
    </row>
    <row r="81" spans="1:10" ht="14.4">
      <c r="A81" s="110" t="s">
        <v>84</v>
      </c>
      <c r="B81" s="110" t="s">
        <v>158</v>
      </c>
      <c r="C81" s="110" t="s">
        <v>64</v>
      </c>
      <c r="D81" s="110" t="s">
        <v>85</v>
      </c>
      <c r="E81" s="110" t="s">
        <v>59</v>
      </c>
      <c r="F81" s="111">
        <v>551676</v>
      </c>
      <c r="G81" s="112">
        <v>364000</v>
      </c>
      <c r="H81" s="110" t="s">
        <v>62</v>
      </c>
      <c r="I81" s="110" t="s">
        <v>89</v>
      </c>
      <c r="J81" s="113">
        <v>45638</v>
      </c>
    </row>
    <row r="82" spans="1:10" ht="14.4">
      <c r="A82" s="110" t="s">
        <v>84</v>
      </c>
      <c r="B82" s="110" t="s">
        <v>158</v>
      </c>
      <c r="C82" s="110" t="s">
        <v>60</v>
      </c>
      <c r="D82" s="110" t="s">
        <v>95</v>
      </c>
      <c r="E82" s="110" t="s">
        <v>59</v>
      </c>
      <c r="F82" s="111">
        <v>551692</v>
      </c>
      <c r="G82" s="112">
        <v>565426</v>
      </c>
      <c r="H82" s="110" t="s">
        <v>89</v>
      </c>
      <c r="I82" s="110" t="s">
        <v>89</v>
      </c>
      <c r="J82" s="113">
        <v>45639</v>
      </c>
    </row>
    <row r="83" spans="1:10" ht="14.4">
      <c r="A83" s="110" t="s">
        <v>84</v>
      </c>
      <c r="B83" s="110" t="s">
        <v>158</v>
      </c>
      <c r="C83" s="110" t="s">
        <v>109</v>
      </c>
      <c r="D83" s="110" t="s">
        <v>110</v>
      </c>
      <c r="E83" s="110" t="s">
        <v>59</v>
      </c>
      <c r="F83" s="111">
        <v>551951</v>
      </c>
      <c r="G83" s="112">
        <v>405000</v>
      </c>
      <c r="H83" s="110" t="s">
        <v>62</v>
      </c>
      <c r="I83" s="110" t="s">
        <v>89</v>
      </c>
      <c r="J83" s="113">
        <v>45646</v>
      </c>
    </row>
    <row r="84" spans="1:10" ht="14.4">
      <c r="A84" s="110" t="s">
        <v>84</v>
      </c>
      <c r="B84" s="110" t="s">
        <v>158</v>
      </c>
      <c r="C84" s="110" t="s">
        <v>60</v>
      </c>
      <c r="D84" s="110" t="s">
        <v>95</v>
      </c>
      <c r="E84" s="110" t="s">
        <v>59</v>
      </c>
      <c r="F84" s="111">
        <v>552088</v>
      </c>
      <c r="G84" s="112">
        <v>569990</v>
      </c>
      <c r="H84" s="110" t="s">
        <v>89</v>
      </c>
      <c r="I84" s="110" t="s">
        <v>89</v>
      </c>
      <c r="J84" s="113">
        <v>45656</v>
      </c>
    </row>
    <row r="85" spans="1:10" ht="14.4">
      <c r="A85" s="110" t="s">
        <v>84</v>
      </c>
      <c r="B85" s="110" t="s">
        <v>158</v>
      </c>
      <c r="C85" s="110" t="s">
        <v>109</v>
      </c>
      <c r="D85" s="110" t="s">
        <v>110</v>
      </c>
      <c r="E85" s="110" t="s">
        <v>59</v>
      </c>
      <c r="F85" s="111">
        <v>551802</v>
      </c>
      <c r="G85" s="112">
        <v>600000</v>
      </c>
      <c r="H85" s="110" t="s">
        <v>62</v>
      </c>
      <c r="I85" s="110" t="s">
        <v>89</v>
      </c>
      <c r="J85" s="113">
        <v>45642</v>
      </c>
    </row>
    <row r="86" spans="1:10" ht="14.4">
      <c r="A86" s="110" t="s">
        <v>84</v>
      </c>
      <c r="B86" s="110" t="s">
        <v>158</v>
      </c>
      <c r="C86" s="110" t="s">
        <v>60</v>
      </c>
      <c r="D86" s="110" t="s">
        <v>95</v>
      </c>
      <c r="E86" s="110" t="s">
        <v>59</v>
      </c>
      <c r="F86" s="111">
        <v>552059</v>
      </c>
      <c r="G86" s="112">
        <v>636692</v>
      </c>
      <c r="H86" s="110" t="s">
        <v>89</v>
      </c>
      <c r="I86" s="110" t="s">
        <v>89</v>
      </c>
      <c r="J86" s="113">
        <v>45653</v>
      </c>
    </row>
    <row r="87" spans="1:10" ht="14.4">
      <c r="A87" s="110" t="s">
        <v>84</v>
      </c>
      <c r="B87" s="110" t="s">
        <v>158</v>
      </c>
      <c r="C87" s="110" t="s">
        <v>64</v>
      </c>
      <c r="D87" s="110" t="s">
        <v>85</v>
      </c>
      <c r="E87" s="110" t="s">
        <v>83</v>
      </c>
      <c r="F87" s="111">
        <v>551860</v>
      </c>
      <c r="G87" s="112">
        <v>750000</v>
      </c>
      <c r="H87" s="110" t="s">
        <v>62</v>
      </c>
      <c r="I87" s="110" t="s">
        <v>89</v>
      </c>
      <c r="J87" s="113">
        <v>45644</v>
      </c>
    </row>
    <row r="88" spans="1:10" ht="14.4">
      <c r="A88" s="110" t="s">
        <v>84</v>
      </c>
      <c r="B88" s="110" t="s">
        <v>158</v>
      </c>
      <c r="C88" s="110" t="s">
        <v>114</v>
      </c>
      <c r="D88" s="110" t="s">
        <v>115</v>
      </c>
      <c r="E88" s="110" t="s">
        <v>59</v>
      </c>
      <c r="F88" s="111">
        <v>551867</v>
      </c>
      <c r="G88" s="112">
        <v>446000</v>
      </c>
      <c r="H88" s="110" t="s">
        <v>62</v>
      </c>
      <c r="I88" s="110" t="s">
        <v>89</v>
      </c>
      <c r="J88" s="113">
        <v>45644</v>
      </c>
    </row>
    <row r="89" spans="1:10" ht="14.4">
      <c r="A89" s="110" t="s">
        <v>84</v>
      </c>
      <c r="B89" s="110" t="s">
        <v>158</v>
      </c>
      <c r="C89" s="110" t="s">
        <v>60</v>
      </c>
      <c r="D89" s="110" t="s">
        <v>95</v>
      </c>
      <c r="E89" s="110" t="s">
        <v>59</v>
      </c>
      <c r="F89" s="111">
        <v>551561</v>
      </c>
      <c r="G89" s="112">
        <v>601291</v>
      </c>
      <c r="H89" s="110" t="s">
        <v>89</v>
      </c>
      <c r="I89" s="110" t="s">
        <v>89</v>
      </c>
      <c r="J89" s="113">
        <v>45632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20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89" t="s">
        <v>0</v>
      </c>
      <c r="B1" s="89" t="s">
        <v>35</v>
      </c>
      <c r="C1" s="89" t="s">
        <v>1</v>
      </c>
      <c r="D1" s="89" t="s">
        <v>34</v>
      </c>
      <c r="E1" s="89" t="s">
        <v>32</v>
      </c>
      <c r="F1" s="89" t="s">
        <v>36</v>
      </c>
      <c r="G1" s="89" t="s">
        <v>33</v>
      </c>
      <c r="H1" s="89" t="s">
        <v>39</v>
      </c>
      <c r="L1">
        <v>20</v>
      </c>
    </row>
    <row r="2" spans="1:12" ht="14.4">
      <c r="A2" s="114" t="s">
        <v>66</v>
      </c>
      <c r="B2" s="114" t="s">
        <v>152</v>
      </c>
      <c r="C2" s="114" t="s">
        <v>128</v>
      </c>
      <c r="D2" s="114" t="s">
        <v>134</v>
      </c>
      <c r="E2" s="115">
        <v>551689</v>
      </c>
      <c r="F2" s="116">
        <v>352000</v>
      </c>
      <c r="G2" s="117">
        <v>45639</v>
      </c>
      <c r="H2" s="114" t="s">
        <v>135</v>
      </c>
    </row>
    <row r="3" spans="1:12" ht="14.4">
      <c r="A3" s="114" t="s">
        <v>58</v>
      </c>
      <c r="B3" s="114" t="s">
        <v>153</v>
      </c>
      <c r="C3" s="114" t="s">
        <v>128</v>
      </c>
      <c r="D3" s="114" t="s">
        <v>142</v>
      </c>
      <c r="E3" s="115">
        <v>551981</v>
      </c>
      <c r="F3" s="116">
        <v>300000</v>
      </c>
      <c r="G3" s="117">
        <v>45649</v>
      </c>
      <c r="H3" s="114" t="s">
        <v>143</v>
      </c>
    </row>
    <row r="4" spans="1:12" ht="14.4">
      <c r="A4" s="114" t="s">
        <v>58</v>
      </c>
      <c r="B4" s="114" t="s">
        <v>153</v>
      </c>
      <c r="C4" s="114" t="s">
        <v>137</v>
      </c>
      <c r="D4" s="114" t="s">
        <v>140</v>
      </c>
      <c r="E4" s="115">
        <v>551880</v>
      </c>
      <c r="F4" s="116">
        <v>50000</v>
      </c>
      <c r="G4" s="117">
        <v>45644</v>
      </c>
      <c r="H4" s="114" t="s">
        <v>138</v>
      </c>
    </row>
    <row r="5" spans="1:12" ht="14.4">
      <c r="A5" s="114" t="s">
        <v>63</v>
      </c>
      <c r="B5" s="114" t="s">
        <v>154</v>
      </c>
      <c r="C5" s="114" t="s">
        <v>130</v>
      </c>
      <c r="D5" s="114" t="s">
        <v>82</v>
      </c>
      <c r="E5" s="115">
        <v>551570</v>
      </c>
      <c r="F5" s="116">
        <v>451000</v>
      </c>
      <c r="G5" s="117">
        <v>45635</v>
      </c>
      <c r="H5" s="114" t="s">
        <v>131</v>
      </c>
    </row>
    <row r="6" spans="1:12" ht="14.4">
      <c r="A6" s="114" t="s">
        <v>63</v>
      </c>
      <c r="B6" s="114" t="s">
        <v>154</v>
      </c>
      <c r="C6" s="114" t="s">
        <v>83</v>
      </c>
      <c r="D6" s="114" t="s">
        <v>146</v>
      </c>
      <c r="E6" s="115">
        <v>552075</v>
      </c>
      <c r="F6" s="116">
        <v>487500</v>
      </c>
      <c r="G6" s="117">
        <v>45656</v>
      </c>
      <c r="H6" s="114" t="s">
        <v>147</v>
      </c>
    </row>
    <row r="7" spans="1:12" ht="14.4">
      <c r="A7" s="114" t="s">
        <v>92</v>
      </c>
      <c r="B7" s="114" t="s">
        <v>157</v>
      </c>
      <c r="C7" s="114" t="s">
        <v>149</v>
      </c>
      <c r="D7" s="114" t="s">
        <v>148</v>
      </c>
      <c r="E7" s="115">
        <v>552103</v>
      </c>
      <c r="F7" s="116">
        <v>376000</v>
      </c>
      <c r="G7" s="117">
        <v>45657</v>
      </c>
      <c r="H7" s="114" t="s">
        <v>150</v>
      </c>
    </row>
    <row r="8" spans="1:12" ht="14.4">
      <c r="A8" s="114" t="s">
        <v>92</v>
      </c>
      <c r="B8" s="114" t="s">
        <v>157</v>
      </c>
      <c r="C8" s="114" t="s">
        <v>128</v>
      </c>
      <c r="D8" s="114" t="s">
        <v>141</v>
      </c>
      <c r="E8" s="115">
        <v>551933</v>
      </c>
      <c r="F8" s="116">
        <v>210000</v>
      </c>
      <c r="G8" s="117">
        <v>45646</v>
      </c>
      <c r="H8" s="114" t="s">
        <v>135</v>
      </c>
    </row>
    <row r="9" spans="1:12" ht="14.4">
      <c r="A9" s="114" t="s">
        <v>84</v>
      </c>
      <c r="B9" s="114" t="s">
        <v>158</v>
      </c>
      <c r="C9" s="114" t="s">
        <v>125</v>
      </c>
      <c r="D9" s="114" t="s">
        <v>144</v>
      </c>
      <c r="E9" s="115">
        <v>551998</v>
      </c>
      <c r="F9" s="116">
        <v>787500</v>
      </c>
      <c r="G9" s="117">
        <v>45649</v>
      </c>
      <c r="H9" s="114" t="s">
        <v>145</v>
      </c>
    </row>
    <row r="10" spans="1:12" ht="14.4">
      <c r="A10" s="114" t="s">
        <v>84</v>
      </c>
      <c r="B10" s="114" t="s">
        <v>158</v>
      </c>
      <c r="C10" s="114" t="s">
        <v>125</v>
      </c>
      <c r="D10" s="114" t="s">
        <v>124</v>
      </c>
      <c r="E10" s="115">
        <v>551477</v>
      </c>
      <c r="F10" s="116">
        <v>701250</v>
      </c>
      <c r="G10" s="117">
        <v>45629</v>
      </c>
      <c r="H10" s="114" t="s">
        <v>126</v>
      </c>
    </row>
    <row r="11" spans="1:12" ht="14.4">
      <c r="A11" s="114" t="s">
        <v>84</v>
      </c>
      <c r="B11" s="114" t="s">
        <v>158</v>
      </c>
      <c r="C11" s="114" t="s">
        <v>128</v>
      </c>
      <c r="D11" s="114" t="s">
        <v>127</v>
      </c>
      <c r="E11" s="115">
        <v>551557</v>
      </c>
      <c r="F11" s="116">
        <v>310000</v>
      </c>
      <c r="G11" s="117">
        <v>45632</v>
      </c>
      <c r="H11" s="114" t="s">
        <v>129</v>
      </c>
    </row>
    <row r="12" spans="1:12" ht="14.4">
      <c r="A12" s="114" t="s">
        <v>84</v>
      </c>
      <c r="B12" s="114" t="s">
        <v>158</v>
      </c>
      <c r="C12" s="114" t="s">
        <v>83</v>
      </c>
      <c r="D12" s="114" t="s">
        <v>132</v>
      </c>
      <c r="E12" s="115">
        <v>551648</v>
      </c>
      <c r="F12" s="116">
        <v>368400</v>
      </c>
      <c r="G12" s="117">
        <v>45637</v>
      </c>
      <c r="H12" s="114" t="s">
        <v>133</v>
      </c>
    </row>
    <row r="13" spans="1:12" ht="14.4">
      <c r="A13" s="114" t="s">
        <v>84</v>
      </c>
      <c r="B13" s="114" t="s">
        <v>158</v>
      </c>
      <c r="C13" s="114" t="s">
        <v>137</v>
      </c>
      <c r="D13" s="114" t="s">
        <v>136</v>
      </c>
      <c r="E13" s="115">
        <v>551796</v>
      </c>
      <c r="F13" s="116">
        <v>100000</v>
      </c>
      <c r="G13" s="117">
        <v>45642</v>
      </c>
      <c r="H13" s="114" t="s">
        <v>138</v>
      </c>
    </row>
    <row r="14" spans="1:12" ht="14.4">
      <c r="A14" s="114" t="s">
        <v>84</v>
      </c>
      <c r="B14" s="114" t="s">
        <v>158</v>
      </c>
      <c r="C14" s="114" t="s">
        <v>128</v>
      </c>
      <c r="D14" s="114" t="s">
        <v>139</v>
      </c>
      <c r="E14" s="115">
        <v>551828</v>
      </c>
      <c r="F14" s="116">
        <v>220000</v>
      </c>
      <c r="G14" s="117">
        <v>45643</v>
      </c>
      <c r="H14" s="114" t="s">
        <v>129</v>
      </c>
    </row>
    <row r="15" spans="1:12" ht="14.4">
      <c r="A15" s="114"/>
      <c r="B15" s="114"/>
      <c r="C15" s="114"/>
      <c r="D15" s="114"/>
      <c r="E15" s="115"/>
      <c r="F15" s="116"/>
      <c r="G15" s="117"/>
      <c r="H15" s="114"/>
    </row>
    <row r="16" spans="1:12" ht="14.4">
      <c r="A16" s="114"/>
      <c r="B16" s="114"/>
      <c r="C16" s="114"/>
      <c r="D16" s="114"/>
      <c r="E16" s="115"/>
      <c r="F16" s="116"/>
      <c r="G16" s="117"/>
      <c r="H16" s="114"/>
    </row>
    <row r="17" spans="1:8" ht="14.4">
      <c r="A17" s="114"/>
      <c r="B17" s="114"/>
      <c r="C17" s="114"/>
      <c r="D17" s="114"/>
      <c r="E17" s="115"/>
      <c r="F17" s="116"/>
      <c r="G17" s="117"/>
      <c r="H17" s="114"/>
    </row>
    <row r="18" spans="1:8" ht="14.4">
      <c r="A18" s="114"/>
      <c r="B18" s="114"/>
      <c r="C18" s="114"/>
      <c r="D18" s="114"/>
      <c r="E18" s="115"/>
      <c r="F18" s="116"/>
      <c r="G18" s="117"/>
      <c r="H18" s="114"/>
    </row>
    <row r="19" spans="1:8" ht="14.4">
      <c r="A19" s="114"/>
      <c r="B19" s="114"/>
      <c r="C19" s="114"/>
      <c r="D19" s="114"/>
      <c r="E19" s="115"/>
      <c r="F19" s="116"/>
      <c r="G19" s="117"/>
      <c r="H19" s="114"/>
    </row>
    <row r="20" spans="1:8" ht="14.4">
      <c r="A20" s="114"/>
      <c r="B20" s="114"/>
      <c r="C20" s="114"/>
      <c r="D20" s="114"/>
      <c r="E20" s="115"/>
      <c r="F20" s="116"/>
      <c r="G20" s="117"/>
      <c r="H20" s="114"/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102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0" t="s">
        <v>0</v>
      </c>
      <c r="B1" s="91" t="s">
        <v>35</v>
      </c>
      <c r="C1" s="91" t="s">
        <v>36</v>
      </c>
      <c r="D1" s="91" t="s">
        <v>33</v>
      </c>
      <c r="E1" s="92" t="s">
        <v>41</v>
      </c>
      <c r="L1">
        <v>102</v>
      </c>
    </row>
    <row r="2" spans="1:12" ht="12.75" customHeight="1">
      <c r="A2" s="118" t="s">
        <v>86</v>
      </c>
      <c r="B2" s="118" t="s">
        <v>151</v>
      </c>
      <c r="C2" s="119">
        <v>539950</v>
      </c>
      <c r="D2" s="120">
        <v>45644</v>
      </c>
      <c r="E2" s="118" t="s">
        <v>159</v>
      </c>
    </row>
    <row r="3" spans="1:12" ht="12.75" customHeight="1">
      <c r="A3" s="118" t="s">
        <v>86</v>
      </c>
      <c r="B3" s="118" t="s">
        <v>151</v>
      </c>
      <c r="C3" s="119">
        <v>545000</v>
      </c>
      <c r="D3" s="120">
        <v>45642</v>
      </c>
      <c r="E3" s="118" t="s">
        <v>159</v>
      </c>
    </row>
    <row r="4" spans="1:12" ht="12.75" customHeight="1">
      <c r="A4" s="118" t="s">
        <v>86</v>
      </c>
      <c r="B4" s="118" t="s">
        <v>151</v>
      </c>
      <c r="C4" s="119">
        <v>539950</v>
      </c>
      <c r="D4" s="120">
        <v>45636</v>
      </c>
      <c r="E4" s="118" t="s">
        <v>159</v>
      </c>
    </row>
    <row r="5" spans="1:12" ht="12.75" customHeight="1">
      <c r="A5" s="118" t="s">
        <v>86</v>
      </c>
      <c r="B5" s="118" t="s">
        <v>151</v>
      </c>
      <c r="C5" s="119">
        <v>545950</v>
      </c>
      <c r="D5" s="120">
        <v>45639</v>
      </c>
      <c r="E5" s="118" t="s">
        <v>159</v>
      </c>
    </row>
    <row r="6" spans="1:12" ht="12.75" customHeight="1">
      <c r="A6" s="118" t="s">
        <v>86</v>
      </c>
      <c r="B6" s="118" t="s">
        <v>151</v>
      </c>
      <c r="C6" s="119">
        <v>674950</v>
      </c>
      <c r="D6" s="120">
        <v>45646</v>
      </c>
      <c r="E6" s="118" t="s">
        <v>159</v>
      </c>
    </row>
    <row r="7" spans="1:12" ht="12.75" customHeight="1">
      <c r="A7" s="118" t="s">
        <v>86</v>
      </c>
      <c r="B7" s="118" t="s">
        <v>151</v>
      </c>
      <c r="C7" s="119">
        <v>664950</v>
      </c>
      <c r="D7" s="120">
        <v>45630</v>
      </c>
      <c r="E7" s="118" t="s">
        <v>159</v>
      </c>
    </row>
    <row r="8" spans="1:12" ht="12.75" customHeight="1">
      <c r="A8" s="118" t="s">
        <v>66</v>
      </c>
      <c r="B8" s="118" t="s">
        <v>152</v>
      </c>
      <c r="C8" s="119">
        <v>735420</v>
      </c>
      <c r="D8" s="120">
        <v>45657</v>
      </c>
      <c r="E8" s="118" t="s">
        <v>160</v>
      </c>
    </row>
    <row r="9" spans="1:12" ht="12.75" customHeight="1">
      <c r="A9" s="118" t="s">
        <v>66</v>
      </c>
      <c r="B9" s="118" t="s">
        <v>152</v>
      </c>
      <c r="C9" s="119">
        <v>375000</v>
      </c>
      <c r="D9" s="120">
        <v>45628</v>
      </c>
      <c r="E9" s="118" t="s">
        <v>160</v>
      </c>
    </row>
    <row r="10" spans="1:12" ht="12.75" customHeight="1">
      <c r="A10" s="118" t="s">
        <v>66</v>
      </c>
      <c r="B10" s="118" t="s">
        <v>152</v>
      </c>
      <c r="C10" s="119">
        <v>781000</v>
      </c>
      <c r="D10" s="120">
        <v>45628</v>
      </c>
      <c r="E10" s="118" t="s">
        <v>160</v>
      </c>
    </row>
    <row r="11" spans="1:12" ht="12.75" customHeight="1">
      <c r="A11" s="118" t="s">
        <v>66</v>
      </c>
      <c r="B11" s="118" t="s">
        <v>152</v>
      </c>
      <c r="C11" s="119">
        <v>920500</v>
      </c>
      <c r="D11" s="120">
        <v>45628</v>
      </c>
      <c r="E11" s="118" t="s">
        <v>160</v>
      </c>
    </row>
    <row r="12" spans="1:12" ht="12.75" customHeight="1">
      <c r="A12" s="118" t="s">
        <v>66</v>
      </c>
      <c r="B12" s="118" t="s">
        <v>152</v>
      </c>
      <c r="C12" s="119">
        <v>375000</v>
      </c>
      <c r="D12" s="120">
        <v>45639</v>
      </c>
      <c r="E12" s="118" t="s">
        <v>160</v>
      </c>
    </row>
    <row r="13" spans="1:12" ht="14.4">
      <c r="A13" s="118" t="s">
        <v>66</v>
      </c>
      <c r="B13" s="118" t="s">
        <v>152</v>
      </c>
      <c r="C13" s="119">
        <v>1100000</v>
      </c>
      <c r="D13" s="120">
        <v>45646</v>
      </c>
      <c r="E13" s="118" t="s">
        <v>160</v>
      </c>
    </row>
    <row r="14" spans="1:12" ht="14.4">
      <c r="A14" s="118" t="s">
        <v>66</v>
      </c>
      <c r="B14" s="118" t="s">
        <v>152</v>
      </c>
      <c r="C14" s="119">
        <v>720000</v>
      </c>
      <c r="D14" s="120">
        <v>45656</v>
      </c>
      <c r="E14" s="118" t="s">
        <v>160</v>
      </c>
    </row>
    <row r="15" spans="1:12" ht="14.4">
      <c r="A15" s="118" t="s">
        <v>66</v>
      </c>
      <c r="B15" s="118" t="s">
        <v>152</v>
      </c>
      <c r="C15" s="119">
        <v>763000</v>
      </c>
      <c r="D15" s="120">
        <v>45645</v>
      </c>
      <c r="E15" s="118" t="s">
        <v>159</v>
      </c>
    </row>
    <row r="16" spans="1:12" ht="14.4">
      <c r="A16" s="118" t="s">
        <v>66</v>
      </c>
      <c r="B16" s="118" t="s">
        <v>152</v>
      </c>
      <c r="C16" s="119">
        <v>155000</v>
      </c>
      <c r="D16" s="120">
        <v>45629</v>
      </c>
      <c r="E16" s="118" t="s">
        <v>160</v>
      </c>
    </row>
    <row r="17" spans="1:5" ht="14.4">
      <c r="A17" s="118" t="s">
        <v>66</v>
      </c>
      <c r="B17" s="118" t="s">
        <v>152</v>
      </c>
      <c r="C17" s="119">
        <v>390000</v>
      </c>
      <c r="D17" s="120">
        <v>45645</v>
      </c>
      <c r="E17" s="118" t="s">
        <v>160</v>
      </c>
    </row>
    <row r="18" spans="1:5" ht="14.4">
      <c r="A18" s="118" t="s">
        <v>66</v>
      </c>
      <c r="B18" s="118" t="s">
        <v>152</v>
      </c>
      <c r="C18" s="119">
        <v>455000</v>
      </c>
      <c r="D18" s="120">
        <v>45628</v>
      </c>
      <c r="E18" s="118" t="s">
        <v>160</v>
      </c>
    </row>
    <row r="19" spans="1:5" ht="14.4">
      <c r="A19" s="118" t="s">
        <v>66</v>
      </c>
      <c r="B19" s="118" t="s">
        <v>152</v>
      </c>
      <c r="C19" s="119">
        <v>250000</v>
      </c>
      <c r="D19" s="120">
        <v>45653</v>
      </c>
      <c r="E19" s="118" t="s">
        <v>160</v>
      </c>
    </row>
    <row r="20" spans="1:5" ht="14.4">
      <c r="A20" s="118" t="s">
        <v>66</v>
      </c>
      <c r="B20" s="118" t="s">
        <v>152</v>
      </c>
      <c r="C20" s="119">
        <v>398000</v>
      </c>
      <c r="D20" s="120">
        <v>45646</v>
      </c>
      <c r="E20" s="118" t="s">
        <v>160</v>
      </c>
    </row>
    <row r="21" spans="1:5" ht="14.4">
      <c r="A21" s="118" t="s">
        <v>66</v>
      </c>
      <c r="B21" s="118" t="s">
        <v>152</v>
      </c>
      <c r="C21" s="119">
        <v>480000</v>
      </c>
      <c r="D21" s="120">
        <v>45657</v>
      </c>
      <c r="E21" s="118" t="s">
        <v>160</v>
      </c>
    </row>
    <row r="22" spans="1:5" ht="14.4">
      <c r="A22" s="118" t="s">
        <v>66</v>
      </c>
      <c r="B22" s="118" t="s">
        <v>152</v>
      </c>
      <c r="C22" s="119">
        <v>814000</v>
      </c>
      <c r="D22" s="120">
        <v>45643</v>
      </c>
      <c r="E22" s="118" t="s">
        <v>159</v>
      </c>
    </row>
    <row r="23" spans="1:5" ht="14.4">
      <c r="A23" s="118" t="s">
        <v>66</v>
      </c>
      <c r="B23" s="118" t="s">
        <v>152</v>
      </c>
      <c r="C23" s="119">
        <v>545000</v>
      </c>
      <c r="D23" s="120">
        <v>45638</v>
      </c>
      <c r="E23" s="118" t="s">
        <v>160</v>
      </c>
    </row>
    <row r="24" spans="1:5" ht="14.4">
      <c r="A24" s="118" t="s">
        <v>66</v>
      </c>
      <c r="B24" s="118" t="s">
        <v>152</v>
      </c>
      <c r="C24" s="119">
        <v>614000</v>
      </c>
      <c r="D24" s="120">
        <v>45653</v>
      </c>
      <c r="E24" s="118" t="s">
        <v>160</v>
      </c>
    </row>
    <row r="25" spans="1:5" ht="14.4">
      <c r="A25" s="118" t="s">
        <v>66</v>
      </c>
      <c r="B25" s="118" t="s">
        <v>152</v>
      </c>
      <c r="C25" s="119">
        <v>790000</v>
      </c>
      <c r="D25" s="120">
        <v>45643</v>
      </c>
      <c r="E25" s="118" t="s">
        <v>160</v>
      </c>
    </row>
    <row r="26" spans="1:5" ht="14.4">
      <c r="A26" s="118" t="s">
        <v>66</v>
      </c>
      <c r="B26" s="118" t="s">
        <v>152</v>
      </c>
      <c r="C26" s="119">
        <v>630000</v>
      </c>
      <c r="D26" s="120">
        <v>45650</v>
      </c>
      <c r="E26" s="118" t="s">
        <v>160</v>
      </c>
    </row>
    <row r="27" spans="1:5" ht="14.4">
      <c r="A27" s="118" t="s">
        <v>66</v>
      </c>
      <c r="B27" s="118" t="s">
        <v>152</v>
      </c>
      <c r="C27" s="119">
        <v>429000</v>
      </c>
      <c r="D27" s="120">
        <v>45643</v>
      </c>
      <c r="E27" s="118" t="s">
        <v>160</v>
      </c>
    </row>
    <row r="28" spans="1:5" ht="14.4">
      <c r="A28" s="118" t="s">
        <v>66</v>
      </c>
      <c r="B28" s="118" t="s">
        <v>152</v>
      </c>
      <c r="C28" s="119">
        <v>449990</v>
      </c>
      <c r="D28" s="120">
        <v>45649</v>
      </c>
      <c r="E28" s="118" t="s">
        <v>160</v>
      </c>
    </row>
    <row r="29" spans="1:5" ht="14.4">
      <c r="A29" s="118" t="s">
        <v>66</v>
      </c>
      <c r="B29" s="118" t="s">
        <v>152</v>
      </c>
      <c r="C29" s="119">
        <v>760000</v>
      </c>
      <c r="D29" s="120">
        <v>45642</v>
      </c>
      <c r="E29" s="118" t="s">
        <v>160</v>
      </c>
    </row>
    <row r="30" spans="1:5" ht="14.4">
      <c r="A30" s="118" t="s">
        <v>66</v>
      </c>
      <c r="B30" s="118" t="s">
        <v>152</v>
      </c>
      <c r="C30" s="119">
        <v>473000</v>
      </c>
      <c r="D30" s="120">
        <v>45642</v>
      </c>
      <c r="E30" s="118" t="s">
        <v>160</v>
      </c>
    </row>
    <row r="31" spans="1:5" ht="14.4">
      <c r="A31" s="118" t="s">
        <v>66</v>
      </c>
      <c r="B31" s="118" t="s">
        <v>152</v>
      </c>
      <c r="C31" s="119">
        <v>436471</v>
      </c>
      <c r="D31" s="120">
        <v>45636</v>
      </c>
      <c r="E31" s="118" t="s">
        <v>159</v>
      </c>
    </row>
    <row r="32" spans="1:5" ht="14.4">
      <c r="A32" s="118" t="s">
        <v>66</v>
      </c>
      <c r="B32" s="118" t="s">
        <v>152</v>
      </c>
      <c r="C32" s="119">
        <v>352000</v>
      </c>
      <c r="D32" s="120">
        <v>45639</v>
      </c>
      <c r="E32" s="118" t="s">
        <v>161</v>
      </c>
    </row>
    <row r="33" spans="1:5" ht="14.4">
      <c r="A33" s="118" t="s">
        <v>66</v>
      </c>
      <c r="B33" s="118" t="s">
        <v>152</v>
      </c>
      <c r="C33" s="119">
        <v>470000</v>
      </c>
      <c r="D33" s="120">
        <v>45650</v>
      </c>
      <c r="E33" s="118" t="s">
        <v>160</v>
      </c>
    </row>
    <row r="34" spans="1:5" ht="14.4">
      <c r="A34" s="118" t="s">
        <v>66</v>
      </c>
      <c r="B34" s="118" t="s">
        <v>152</v>
      </c>
      <c r="C34" s="119">
        <v>550000</v>
      </c>
      <c r="D34" s="120">
        <v>45650</v>
      </c>
      <c r="E34" s="118" t="s">
        <v>160</v>
      </c>
    </row>
    <row r="35" spans="1:5" ht="14.4">
      <c r="A35" s="118" t="s">
        <v>66</v>
      </c>
      <c r="B35" s="118" t="s">
        <v>152</v>
      </c>
      <c r="C35" s="119">
        <v>724882</v>
      </c>
      <c r="D35" s="120">
        <v>45644</v>
      </c>
      <c r="E35" s="118" t="s">
        <v>159</v>
      </c>
    </row>
    <row r="36" spans="1:5" ht="14.4">
      <c r="A36" s="118" t="s">
        <v>66</v>
      </c>
      <c r="B36" s="118" t="s">
        <v>152</v>
      </c>
      <c r="C36" s="119">
        <v>935000</v>
      </c>
      <c r="D36" s="120">
        <v>45646</v>
      </c>
      <c r="E36" s="118" t="s">
        <v>159</v>
      </c>
    </row>
    <row r="37" spans="1:5" ht="14.4">
      <c r="A37" s="118" t="s">
        <v>58</v>
      </c>
      <c r="B37" s="118" t="s">
        <v>153</v>
      </c>
      <c r="C37" s="119">
        <v>3700000</v>
      </c>
      <c r="D37" s="120">
        <v>45656</v>
      </c>
      <c r="E37" s="118" t="s">
        <v>160</v>
      </c>
    </row>
    <row r="38" spans="1:5" ht="14.4">
      <c r="A38" s="118" t="s">
        <v>58</v>
      </c>
      <c r="B38" s="118" t="s">
        <v>153</v>
      </c>
      <c r="C38" s="119">
        <v>300000</v>
      </c>
      <c r="D38" s="120">
        <v>45649</v>
      </c>
      <c r="E38" s="118" t="s">
        <v>161</v>
      </c>
    </row>
    <row r="39" spans="1:5" ht="14.4">
      <c r="A39" s="118" t="s">
        <v>58</v>
      </c>
      <c r="B39" s="118" t="s">
        <v>153</v>
      </c>
      <c r="C39" s="119">
        <v>1135000</v>
      </c>
      <c r="D39" s="120">
        <v>45628</v>
      </c>
      <c r="E39" s="118" t="s">
        <v>160</v>
      </c>
    </row>
    <row r="40" spans="1:5" ht="14.4">
      <c r="A40" s="118" t="s">
        <v>58</v>
      </c>
      <c r="B40" s="118" t="s">
        <v>153</v>
      </c>
      <c r="C40" s="119">
        <v>225000</v>
      </c>
      <c r="D40" s="120">
        <v>45639</v>
      </c>
      <c r="E40" s="118" t="s">
        <v>160</v>
      </c>
    </row>
    <row r="41" spans="1:5" ht="14.4">
      <c r="A41" s="118" t="s">
        <v>58</v>
      </c>
      <c r="B41" s="118" t="s">
        <v>153</v>
      </c>
      <c r="C41" s="119">
        <v>50000</v>
      </c>
      <c r="D41" s="120">
        <v>45644</v>
      </c>
      <c r="E41" s="118" t="s">
        <v>161</v>
      </c>
    </row>
    <row r="42" spans="1:5" ht="14.4">
      <c r="A42" s="118" t="s">
        <v>63</v>
      </c>
      <c r="B42" s="118" t="s">
        <v>154</v>
      </c>
      <c r="C42" s="119">
        <v>535000</v>
      </c>
      <c r="D42" s="120">
        <v>45628</v>
      </c>
      <c r="E42" s="118" t="s">
        <v>160</v>
      </c>
    </row>
    <row r="43" spans="1:5" ht="14.4">
      <c r="A43" s="118" t="s">
        <v>63</v>
      </c>
      <c r="B43" s="118" t="s">
        <v>154</v>
      </c>
      <c r="C43" s="119">
        <v>775000</v>
      </c>
      <c r="D43" s="120">
        <v>45657</v>
      </c>
      <c r="E43" s="118" t="s">
        <v>160</v>
      </c>
    </row>
    <row r="44" spans="1:5" ht="14.4">
      <c r="A44" s="118" t="s">
        <v>63</v>
      </c>
      <c r="B44" s="118" t="s">
        <v>154</v>
      </c>
      <c r="C44" s="119">
        <v>4400000</v>
      </c>
      <c r="D44" s="120">
        <v>45635</v>
      </c>
      <c r="E44" s="118" t="s">
        <v>160</v>
      </c>
    </row>
    <row r="45" spans="1:5" ht="14.4">
      <c r="A45" s="118" t="s">
        <v>63</v>
      </c>
      <c r="B45" s="118" t="s">
        <v>154</v>
      </c>
      <c r="C45" s="119">
        <v>915000</v>
      </c>
      <c r="D45" s="120">
        <v>45639</v>
      </c>
      <c r="E45" s="118" t="s">
        <v>160</v>
      </c>
    </row>
    <row r="46" spans="1:5" ht="14.4">
      <c r="A46" s="118" t="s">
        <v>63</v>
      </c>
      <c r="B46" s="118" t="s">
        <v>154</v>
      </c>
      <c r="C46" s="119">
        <v>344000</v>
      </c>
      <c r="D46" s="120">
        <v>45630</v>
      </c>
      <c r="E46" s="118" t="s">
        <v>160</v>
      </c>
    </row>
    <row r="47" spans="1:5" ht="14.4">
      <c r="A47" s="118" t="s">
        <v>63</v>
      </c>
      <c r="B47" s="118" t="s">
        <v>154</v>
      </c>
      <c r="C47" s="119">
        <v>1250000</v>
      </c>
      <c r="D47" s="120">
        <v>45630</v>
      </c>
      <c r="E47" s="118" t="s">
        <v>160</v>
      </c>
    </row>
    <row r="48" spans="1:5" ht="14.4">
      <c r="A48" s="118" t="s">
        <v>63</v>
      </c>
      <c r="B48" s="118" t="s">
        <v>154</v>
      </c>
      <c r="C48" s="119">
        <v>320000</v>
      </c>
      <c r="D48" s="120">
        <v>45639</v>
      </c>
      <c r="E48" s="118" t="s">
        <v>160</v>
      </c>
    </row>
    <row r="49" spans="1:5" ht="14.4">
      <c r="A49" s="118" t="s">
        <v>63</v>
      </c>
      <c r="B49" s="118" t="s">
        <v>154</v>
      </c>
      <c r="C49" s="119">
        <v>3900000</v>
      </c>
      <c r="D49" s="120">
        <v>45657</v>
      </c>
      <c r="E49" s="118" t="s">
        <v>160</v>
      </c>
    </row>
    <row r="50" spans="1:5" ht="14.4">
      <c r="A50" s="118" t="s">
        <v>63</v>
      </c>
      <c r="B50" s="118" t="s">
        <v>154</v>
      </c>
      <c r="C50" s="119">
        <v>265000</v>
      </c>
      <c r="D50" s="120">
        <v>45638</v>
      </c>
      <c r="E50" s="118" t="s">
        <v>160</v>
      </c>
    </row>
    <row r="51" spans="1:5" ht="14.4">
      <c r="A51" s="118" t="s">
        <v>63</v>
      </c>
      <c r="B51" s="118" t="s">
        <v>154</v>
      </c>
      <c r="C51" s="119">
        <v>510000</v>
      </c>
      <c r="D51" s="120">
        <v>45639</v>
      </c>
      <c r="E51" s="118" t="s">
        <v>160</v>
      </c>
    </row>
    <row r="52" spans="1:5" ht="14.4">
      <c r="A52" s="118" t="s">
        <v>63</v>
      </c>
      <c r="B52" s="118" t="s">
        <v>154</v>
      </c>
      <c r="C52" s="119">
        <v>335000</v>
      </c>
      <c r="D52" s="120">
        <v>45645</v>
      </c>
      <c r="E52" s="118" t="s">
        <v>160</v>
      </c>
    </row>
    <row r="53" spans="1:5" ht="14.4">
      <c r="A53" s="118" t="s">
        <v>63</v>
      </c>
      <c r="B53" s="118" t="s">
        <v>154</v>
      </c>
      <c r="C53" s="119">
        <v>513150</v>
      </c>
      <c r="D53" s="120">
        <v>45656</v>
      </c>
      <c r="E53" s="118" t="s">
        <v>160</v>
      </c>
    </row>
    <row r="54" spans="1:5" ht="14.4">
      <c r="A54" s="118" t="s">
        <v>63</v>
      </c>
      <c r="B54" s="118" t="s">
        <v>154</v>
      </c>
      <c r="C54" s="119">
        <v>495000</v>
      </c>
      <c r="D54" s="120">
        <v>45656</v>
      </c>
      <c r="E54" s="118" t="s">
        <v>160</v>
      </c>
    </row>
    <row r="55" spans="1:5" ht="14.4">
      <c r="A55" s="118" t="s">
        <v>63</v>
      </c>
      <c r="B55" s="118" t="s">
        <v>154</v>
      </c>
      <c r="C55" s="119">
        <v>451000</v>
      </c>
      <c r="D55" s="120">
        <v>45635</v>
      </c>
      <c r="E55" s="118" t="s">
        <v>161</v>
      </c>
    </row>
    <row r="56" spans="1:5" ht="14.4">
      <c r="A56" s="118" t="s">
        <v>63</v>
      </c>
      <c r="B56" s="118" t="s">
        <v>154</v>
      </c>
      <c r="C56" s="119">
        <v>800000</v>
      </c>
      <c r="D56" s="120">
        <v>45653</v>
      </c>
      <c r="E56" s="118" t="s">
        <v>160</v>
      </c>
    </row>
    <row r="57" spans="1:5" ht="14.4">
      <c r="A57" s="118" t="s">
        <v>63</v>
      </c>
      <c r="B57" s="118" t="s">
        <v>154</v>
      </c>
      <c r="C57" s="119">
        <v>487500</v>
      </c>
      <c r="D57" s="120">
        <v>45656</v>
      </c>
      <c r="E57" s="118" t="s">
        <v>161</v>
      </c>
    </row>
    <row r="58" spans="1:5" ht="14.4">
      <c r="A58" s="118" t="s">
        <v>63</v>
      </c>
      <c r="B58" s="118" t="s">
        <v>154</v>
      </c>
      <c r="C58" s="119">
        <v>510000</v>
      </c>
      <c r="D58" s="120">
        <v>45629</v>
      </c>
      <c r="E58" s="118" t="s">
        <v>160</v>
      </c>
    </row>
    <row r="59" spans="1:5" ht="14.4">
      <c r="A59" s="118" t="s">
        <v>63</v>
      </c>
      <c r="B59" s="118" t="s">
        <v>154</v>
      </c>
      <c r="C59" s="119">
        <v>574900</v>
      </c>
      <c r="D59" s="120">
        <v>45646</v>
      </c>
      <c r="E59" s="118" t="s">
        <v>160</v>
      </c>
    </row>
    <row r="60" spans="1:5" ht="14.4">
      <c r="A60" s="118" t="s">
        <v>63</v>
      </c>
      <c r="B60" s="118" t="s">
        <v>154</v>
      </c>
      <c r="C60" s="119">
        <v>260000</v>
      </c>
      <c r="D60" s="120">
        <v>45646</v>
      </c>
      <c r="E60" s="118" t="s">
        <v>160</v>
      </c>
    </row>
    <row r="61" spans="1:5" ht="14.4">
      <c r="A61" s="118" t="s">
        <v>63</v>
      </c>
      <c r="B61" s="118" t="s">
        <v>154</v>
      </c>
      <c r="C61" s="119">
        <v>400000</v>
      </c>
      <c r="D61" s="120">
        <v>45652</v>
      </c>
      <c r="E61" s="118" t="s">
        <v>160</v>
      </c>
    </row>
    <row r="62" spans="1:5" ht="14.4">
      <c r="A62" s="118" t="s">
        <v>63</v>
      </c>
      <c r="B62" s="118" t="s">
        <v>154</v>
      </c>
      <c r="C62" s="119">
        <v>400000</v>
      </c>
      <c r="D62" s="120">
        <v>45628</v>
      </c>
      <c r="E62" s="118" t="s">
        <v>160</v>
      </c>
    </row>
    <row r="63" spans="1:5" ht="14.4">
      <c r="A63" s="118" t="s">
        <v>63</v>
      </c>
      <c r="B63" s="118" t="s">
        <v>154</v>
      </c>
      <c r="C63" s="119">
        <v>150000</v>
      </c>
      <c r="D63" s="120">
        <v>45642</v>
      </c>
      <c r="E63" s="118" t="s">
        <v>160</v>
      </c>
    </row>
    <row r="64" spans="1:5" ht="14.4">
      <c r="A64" s="118" t="s">
        <v>72</v>
      </c>
      <c r="B64" s="118" t="s">
        <v>155</v>
      </c>
      <c r="C64" s="119">
        <v>151500</v>
      </c>
      <c r="D64" s="120">
        <v>45628</v>
      </c>
      <c r="E64" s="118" t="s">
        <v>160</v>
      </c>
    </row>
    <row r="65" spans="1:5" ht="14.4">
      <c r="A65" s="118" t="s">
        <v>72</v>
      </c>
      <c r="B65" s="118" t="s">
        <v>155</v>
      </c>
      <c r="C65" s="119">
        <v>420000</v>
      </c>
      <c r="D65" s="120">
        <v>45653</v>
      </c>
      <c r="E65" s="118" t="s">
        <v>160</v>
      </c>
    </row>
    <row r="66" spans="1:5" ht="14.4">
      <c r="A66" s="118" t="s">
        <v>69</v>
      </c>
      <c r="B66" s="118" t="s">
        <v>156</v>
      </c>
      <c r="C66" s="119">
        <v>380000</v>
      </c>
      <c r="D66" s="120">
        <v>45628</v>
      </c>
      <c r="E66" s="118" t="s">
        <v>160</v>
      </c>
    </row>
    <row r="67" spans="1:5" ht="14.4">
      <c r="A67" s="118" t="s">
        <v>69</v>
      </c>
      <c r="B67" s="118" t="s">
        <v>156</v>
      </c>
      <c r="C67" s="119">
        <v>442000</v>
      </c>
      <c r="D67" s="120">
        <v>45642</v>
      </c>
      <c r="E67" s="118" t="s">
        <v>160</v>
      </c>
    </row>
    <row r="68" spans="1:5" ht="14.4">
      <c r="A68" s="118" t="s">
        <v>69</v>
      </c>
      <c r="B68" s="118" t="s">
        <v>156</v>
      </c>
      <c r="C68" s="119">
        <v>642000</v>
      </c>
      <c r="D68" s="120">
        <v>45629</v>
      </c>
      <c r="E68" s="118" t="s">
        <v>160</v>
      </c>
    </row>
    <row r="69" spans="1:5" ht="14.4">
      <c r="A69" s="118" t="s">
        <v>92</v>
      </c>
      <c r="B69" s="118" t="s">
        <v>157</v>
      </c>
      <c r="C69" s="119">
        <v>685000</v>
      </c>
      <c r="D69" s="120">
        <v>45637</v>
      </c>
      <c r="E69" s="118" t="s">
        <v>160</v>
      </c>
    </row>
    <row r="70" spans="1:5" ht="14.4">
      <c r="A70" s="118" t="s">
        <v>92</v>
      </c>
      <c r="B70" s="118" t="s">
        <v>157</v>
      </c>
      <c r="C70" s="119">
        <v>425000</v>
      </c>
      <c r="D70" s="120">
        <v>45631</v>
      </c>
      <c r="E70" s="118" t="s">
        <v>160</v>
      </c>
    </row>
    <row r="71" spans="1:5" ht="14.4">
      <c r="A71" s="118" t="s">
        <v>92</v>
      </c>
      <c r="B71" s="118" t="s">
        <v>157</v>
      </c>
      <c r="C71" s="119">
        <v>429900</v>
      </c>
      <c r="D71" s="120">
        <v>45644</v>
      </c>
      <c r="E71" s="118" t="s">
        <v>160</v>
      </c>
    </row>
    <row r="72" spans="1:5" ht="14.4">
      <c r="A72" s="118" t="s">
        <v>92</v>
      </c>
      <c r="B72" s="118" t="s">
        <v>157</v>
      </c>
      <c r="C72" s="119">
        <v>400000</v>
      </c>
      <c r="D72" s="120">
        <v>45645</v>
      </c>
      <c r="E72" s="118" t="s">
        <v>160</v>
      </c>
    </row>
    <row r="73" spans="1:5" ht="14.4">
      <c r="A73" s="118" t="s">
        <v>92</v>
      </c>
      <c r="B73" s="118" t="s">
        <v>157</v>
      </c>
      <c r="C73" s="119">
        <v>535000</v>
      </c>
      <c r="D73" s="120">
        <v>45637</v>
      </c>
      <c r="E73" s="118" t="s">
        <v>160</v>
      </c>
    </row>
    <row r="74" spans="1:5" ht="14.4">
      <c r="A74" s="118" t="s">
        <v>92</v>
      </c>
      <c r="B74" s="118" t="s">
        <v>157</v>
      </c>
      <c r="C74" s="119">
        <v>465000</v>
      </c>
      <c r="D74" s="120">
        <v>45653</v>
      </c>
      <c r="E74" s="118" t="s">
        <v>160</v>
      </c>
    </row>
    <row r="75" spans="1:5" ht="14.4">
      <c r="A75" s="118" t="s">
        <v>92</v>
      </c>
      <c r="B75" s="118" t="s">
        <v>157</v>
      </c>
      <c r="C75" s="119">
        <v>630000</v>
      </c>
      <c r="D75" s="120">
        <v>45643</v>
      </c>
      <c r="E75" s="118" t="s">
        <v>160</v>
      </c>
    </row>
    <row r="76" spans="1:5" ht="14.4">
      <c r="A76" s="118" t="s">
        <v>92</v>
      </c>
      <c r="B76" s="118" t="s">
        <v>157</v>
      </c>
      <c r="C76" s="119">
        <v>376000</v>
      </c>
      <c r="D76" s="120">
        <v>45657</v>
      </c>
      <c r="E76" s="118" t="s">
        <v>161</v>
      </c>
    </row>
    <row r="77" spans="1:5" ht="14.4">
      <c r="A77" s="118" t="s">
        <v>92</v>
      </c>
      <c r="B77" s="118" t="s">
        <v>157</v>
      </c>
      <c r="C77" s="119">
        <v>210000</v>
      </c>
      <c r="D77" s="120">
        <v>45646</v>
      </c>
      <c r="E77" s="118" t="s">
        <v>161</v>
      </c>
    </row>
    <row r="78" spans="1:5" ht="14.4">
      <c r="A78" s="118" t="s">
        <v>92</v>
      </c>
      <c r="B78" s="118" t="s">
        <v>157</v>
      </c>
      <c r="C78" s="119">
        <v>550000</v>
      </c>
      <c r="D78" s="120">
        <v>45643</v>
      </c>
      <c r="E78" s="118" t="s">
        <v>160</v>
      </c>
    </row>
    <row r="79" spans="1:5" ht="14.4">
      <c r="A79" s="118" t="s">
        <v>92</v>
      </c>
      <c r="B79" s="118" t="s">
        <v>157</v>
      </c>
      <c r="C79" s="119">
        <v>399000</v>
      </c>
      <c r="D79" s="120">
        <v>45646</v>
      </c>
      <c r="E79" s="118" t="s">
        <v>160</v>
      </c>
    </row>
    <row r="80" spans="1:5" ht="14.4">
      <c r="A80" s="118" t="s">
        <v>84</v>
      </c>
      <c r="B80" s="118" t="s">
        <v>158</v>
      </c>
      <c r="C80" s="119">
        <v>565426</v>
      </c>
      <c r="D80" s="120">
        <v>45639</v>
      </c>
      <c r="E80" s="118" t="s">
        <v>159</v>
      </c>
    </row>
    <row r="81" spans="1:5" ht="14.4">
      <c r="A81" s="118" t="s">
        <v>84</v>
      </c>
      <c r="B81" s="118" t="s">
        <v>158</v>
      </c>
      <c r="C81" s="119">
        <v>630000</v>
      </c>
      <c r="D81" s="120">
        <v>45630</v>
      </c>
      <c r="E81" s="118" t="s">
        <v>160</v>
      </c>
    </row>
    <row r="82" spans="1:5" ht="14.4">
      <c r="A82" s="118" t="s">
        <v>84</v>
      </c>
      <c r="B82" s="118" t="s">
        <v>158</v>
      </c>
      <c r="C82" s="119">
        <v>569990</v>
      </c>
      <c r="D82" s="120">
        <v>45656</v>
      </c>
      <c r="E82" s="118" t="s">
        <v>159</v>
      </c>
    </row>
    <row r="83" spans="1:5" ht="14.4">
      <c r="A83" s="118" t="s">
        <v>84</v>
      </c>
      <c r="B83" s="118" t="s">
        <v>158</v>
      </c>
      <c r="C83" s="119">
        <v>605000</v>
      </c>
      <c r="D83" s="120">
        <v>45631</v>
      </c>
      <c r="E83" s="118" t="s">
        <v>160</v>
      </c>
    </row>
    <row r="84" spans="1:5" ht="14.4">
      <c r="A84" s="118" t="s">
        <v>84</v>
      </c>
      <c r="B84" s="118" t="s">
        <v>158</v>
      </c>
      <c r="C84" s="119">
        <v>310000</v>
      </c>
      <c r="D84" s="120">
        <v>45632</v>
      </c>
      <c r="E84" s="118" t="s">
        <v>161</v>
      </c>
    </row>
    <row r="85" spans="1:5" ht="14.4">
      <c r="A85" s="118" t="s">
        <v>84</v>
      </c>
      <c r="B85" s="118" t="s">
        <v>158</v>
      </c>
      <c r="C85" s="119">
        <v>601291</v>
      </c>
      <c r="D85" s="120">
        <v>45632</v>
      </c>
      <c r="E85" s="118" t="s">
        <v>159</v>
      </c>
    </row>
    <row r="86" spans="1:5" ht="14.4">
      <c r="A86" s="118" t="s">
        <v>84</v>
      </c>
      <c r="B86" s="118" t="s">
        <v>158</v>
      </c>
      <c r="C86" s="119">
        <v>787500</v>
      </c>
      <c r="D86" s="120">
        <v>45649</v>
      </c>
      <c r="E86" s="118" t="s">
        <v>161</v>
      </c>
    </row>
    <row r="87" spans="1:5" ht="14.4">
      <c r="A87" s="118" t="s">
        <v>84</v>
      </c>
      <c r="B87" s="118" t="s">
        <v>158</v>
      </c>
      <c r="C87" s="119">
        <v>100000</v>
      </c>
      <c r="D87" s="120">
        <v>45642</v>
      </c>
      <c r="E87" s="118" t="s">
        <v>161</v>
      </c>
    </row>
    <row r="88" spans="1:5" ht="14.4">
      <c r="A88" s="118" t="s">
        <v>84</v>
      </c>
      <c r="B88" s="118" t="s">
        <v>158</v>
      </c>
      <c r="C88" s="119">
        <v>1276000</v>
      </c>
      <c r="D88" s="120">
        <v>45632</v>
      </c>
      <c r="E88" s="118" t="s">
        <v>160</v>
      </c>
    </row>
    <row r="89" spans="1:5" ht="14.4">
      <c r="A89" s="118" t="s">
        <v>84</v>
      </c>
      <c r="B89" s="118" t="s">
        <v>158</v>
      </c>
      <c r="C89" s="119">
        <v>600000</v>
      </c>
      <c r="D89" s="120">
        <v>45642</v>
      </c>
      <c r="E89" s="118" t="s">
        <v>160</v>
      </c>
    </row>
    <row r="90" spans="1:5" ht="14.4">
      <c r="A90" s="118" t="s">
        <v>84</v>
      </c>
      <c r="B90" s="118" t="s">
        <v>158</v>
      </c>
      <c r="C90" s="119">
        <v>405000</v>
      </c>
      <c r="D90" s="120">
        <v>45646</v>
      </c>
      <c r="E90" s="118" t="s">
        <v>160</v>
      </c>
    </row>
    <row r="91" spans="1:5" ht="14.4">
      <c r="A91" s="118" t="s">
        <v>84</v>
      </c>
      <c r="B91" s="118" t="s">
        <v>158</v>
      </c>
      <c r="C91" s="119">
        <v>220000</v>
      </c>
      <c r="D91" s="120">
        <v>45643</v>
      </c>
      <c r="E91" s="118" t="s">
        <v>161</v>
      </c>
    </row>
    <row r="92" spans="1:5" ht="14.4">
      <c r="A92" s="118" t="s">
        <v>84</v>
      </c>
      <c r="B92" s="118" t="s">
        <v>158</v>
      </c>
      <c r="C92" s="119">
        <v>470000</v>
      </c>
      <c r="D92" s="120">
        <v>45635</v>
      </c>
      <c r="E92" s="118" t="s">
        <v>160</v>
      </c>
    </row>
    <row r="93" spans="1:5" ht="14.4">
      <c r="A93" s="118" t="s">
        <v>84</v>
      </c>
      <c r="B93" s="118" t="s">
        <v>158</v>
      </c>
      <c r="C93" s="119">
        <v>368400</v>
      </c>
      <c r="D93" s="120">
        <v>45637</v>
      </c>
      <c r="E93" s="118" t="s">
        <v>161</v>
      </c>
    </row>
    <row r="94" spans="1:5" ht="14.4">
      <c r="A94" s="118" t="s">
        <v>84</v>
      </c>
      <c r="B94" s="118" t="s">
        <v>158</v>
      </c>
      <c r="C94" s="119">
        <v>701250</v>
      </c>
      <c r="D94" s="120">
        <v>45629</v>
      </c>
      <c r="E94" s="118" t="s">
        <v>161</v>
      </c>
    </row>
    <row r="95" spans="1:5" ht="14.4">
      <c r="A95" s="118" t="s">
        <v>84</v>
      </c>
      <c r="B95" s="118" t="s">
        <v>158</v>
      </c>
      <c r="C95" s="119">
        <v>955000</v>
      </c>
      <c r="D95" s="120">
        <v>45645</v>
      </c>
      <c r="E95" s="118" t="s">
        <v>160</v>
      </c>
    </row>
    <row r="96" spans="1:5" ht="14.4">
      <c r="A96" s="118" t="s">
        <v>84</v>
      </c>
      <c r="B96" s="118" t="s">
        <v>158</v>
      </c>
      <c r="C96" s="119">
        <v>608465</v>
      </c>
      <c r="D96" s="120">
        <v>45646</v>
      </c>
      <c r="E96" s="118" t="s">
        <v>159</v>
      </c>
    </row>
    <row r="97" spans="1:5" ht="14.4">
      <c r="A97" s="118" t="s">
        <v>84</v>
      </c>
      <c r="B97" s="118" t="s">
        <v>158</v>
      </c>
      <c r="C97" s="119">
        <v>345000</v>
      </c>
      <c r="D97" s="120">
        <v>45644</v>
      </c>
      <c r="E97" s="118" t="s">
        <v>160</v>
      </c>
    </row>
    <row r="98" spans="1:5" ht="14.4">
      <c r="A98" s="118" t="s">
        <v>84</v>
      </c>
      <c r="B98" s="118" t="s">
        <v>158</v>
      </c>
      <c r="C98" s="119">
        <v>636692</v>
      </c>
      <c r="D98" s="120">
        <v>45653</v>
      </c>
      <c r="E98" s="118" t="s">
        <v>159</v>
      </c>
    </row>
    <row r="99" spans="1:5" ht="14.4">
      <c r="A99" s="118" t="s">
        <v>84</v>
      </c>
      <c r="B99" s="118" t="s">
        <v>158</v>
      </c>
      <c r="C99" s="119">
        <v>750000</v>
      </c>
      <c r="D99" s="120">
        <v>45644</v>
      </c>
      <c r="E99" s="118" t="s">
        <v>160</v>
      </c>
    </row>
    <row r="100" spans="1:5" ht="14.4">
      <c r="A100" s="118" t="s">
        <v>84</v>
      </c>
      <c r="B100" s="118" t="s">
        <v>158</v>
      </c>
      <c r="C100" s="119">
        <v>364000</v>
      </c>
      <c r="D100" s="120">
        <v>45638</v>
      </c>
      <c r="E100" s="118" t="s">
        <v>160</v>
      </c>
    </row>
    <row r="101" spans="1:5" ht="14.4">
      <c r="A101" s="118" t="s">
        <v>84</v>
      </c>
      <c r="B101" s="118" t="s">
        <v>158</v>
      </c>
      <c r="C101" s="119">
        <v>446000</v>
      </c>
      <c r="D101" s="120">
        <v>45644</v>
      </c>
      <c r="E101" s="118" t="s">
        <v>160</v>
      </c>
    </row>
    <row r="102" spans="1:5" ht="14.4">
      <c r="A102" s="118" t="s">
        <v>84</v>
      </c>
      <c r="B102" s="118" t="s">
        <v>158</v>
      </c>
      <c r="C102" s="119">
        <v>510000</v>
      </c>
      <c r="D102" s="120">
        <v>45646</v>
      </c>
      <c r="E102" s="118" t="s">
        <v>160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2025-01-02T18:08:33Z</dcterms:modified>
</cp:coreProperties>
</file>