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300" windowWidth="18795" windowHeight="9465" tabRatio="906"/>
  </bookViews>
  <sheets>
    <sheet name="OVERALL STATS" sheetId="1" r:id="rId1"/>
    <sheet name="SALES STATS" sheetId="2" r:id="rId2"/>
    <sheet name="LOAN ONLY STATS" sheetId="3" r:id="rId3"/>
    <sheet name="BRANCH SALES TRACKING" sheetId="20" r:id="rId4"/>
    <sheet name="LENDER TRACKING" sheetId="17" r:id="rId5"/>
    <sheet name="SALES_LIST" sheetId="12" state="hidden" r:id="rId6"/>
    <sheet name="LOANS_LIST" sheetId="13" state="hidden" r:id="rId7"/>
    <sheet name="SALESLOANSLIST" sheetId="15" state="hidden" r:id="rId8"/>
  </sheets>
  <definedNames>
    <definedName name="CommercialLoansMarket">'LOAN ONLY STATS'!$A$15:$C$16</definedName>
    <definedName name="CommercialSalesMarket">'SALES STATS'!$A$38:$C$40</definedName>
    <definedName name="ConstructionLoansMarket">'LOAN ONLY STATS'!$A$28:$C$28</definedName>
    <definedName name="ConventionalLoansExcludingInclineMarket">'LOAN ONLY STATS'!#REF!</definedName>
    <definedName name="ConventionalLoansMarket">'LOAN ONLY STATS'!$A$7:$C$9</definedName>
    <definedName name="CreditLineLoansMarket">'LOAN ONLY STATS'!$A$22:$C$22</definedName>
    <definedName name="HardMoneyLoansMarket">'LOAN ONLY STATS'!$A$34:$C$34</definedName>
    <definedName name="InclineSalesMarket">'SALES STATS'!#REF!</definedName>
    <definedName name="OverallLoans">'OVERALL STATS'!$A$20:$C$23</definedName>
    <definedName name="OverallSales">'OVERALL STATS'!$A$7:$C$14</definedName>
    <definedName name="OverallSalesAndLoans">'OVERALL STATS'!$A$29:$C$36</definedName>
    <definedName name="_xlnm.Print_Titles" localSheetId="1">'SALES STATS'!$1:$6</definedName>
    <definedName name="ResaleMarket">'SALES STATS'!$A$7:$C$12</definedName>
    <definedName name="ResidentialResaleMarket">'SALES STATS'!$A$27:$C$32</definedName>
    <definedName name="ResidentialSalesExcludingInclineMarket">'SALES STATS'!#REF!</definedName>
    <definedName name="SubdivisionMarket">'SALES STATS'!$A$18:$C$21</definedName>
    <definedName name="VacantLandSalesMarket">'SALES STATS'!$A$46:$C$46</definedName>
  </definedNames>
  <calcPr calcId="124519"/>
  <pivotCaches>
    <pivotCache cacheId="8" r:id="rId9"/>
    <pivotCache cacheId="13" r:id="rId10"/>
  </pivotCaches>
</workbook>
</file>

<file path=xl/calcChain.xml><?xml version="1.0" encoding="utf-8"?>
<calcChain xmlns="http://schemas.openxmlformats.org/spreadsheetml/2006/main">
  <c r="G22" i="3"/>
  <c r="G16"/>
  <c r="G15"/>
  <c r="G9"/>
  <c r="G8"/>
  <c r="G7"/>
  <c r="G46" i="2"/>
  <c r="G40"/>
  <c r="G39"/>
  <c r="G38"/>
  <c r="G32"/>
  <c r="G31"/>
  <c r="G30"/>
  <c r="G29"/>
  <c r="G28"/>
  <c r="G27"/>
  <c r="G21"/>
  <c r="G20"/>
  <c r="G19"/>
  <c r="G18"/>
  <c r="G12"/>
  <c r="G11"/>
  <c r="G10"/>
  <c r="G9"/>
  <c r="G8"/>
  <c r="G7"/>
  <c r="G36" i="1"/>
  <c r="G35"/>
  <c r="G34"/>
  <c r="G33"/>
  <c r="G32"/>
  <c r="G31"/>
  <c r="G30"/>
  <c r="G29"/>
  <c r="G23"/>
  <c r="G22"/>
  <c r="G21"/>
  <c r="G20"/>
  <c r="G14"/>
  <c r="G13"/>
  <c r="G12"/>
  <c r="G11"/>
  <c r="G10"/>
  <c r="G9"/>
  <c r="G8"/>
  <c r="G7"/>
  <c r="C29" i="3"/>
  <c r="B29"/>
  <c r="C17"/>
  <c r="B17"/>
  <c r="C41" i="2"/>
  <c r="B41"/>
  <c r="B15" i="1"/>
  <c r="C15"/>
  <c r="B35" i="3"/>
  <c r="C35"/>
  <c r="B23"/>
  <c r="C23"/>
  <c r="B10"/>
  <c r="D7" s="1"/>
  <c r="C10"/>
  <c r="E7" s="1"/>
  <c r="B47" i="2"/>
  <c r="C47"/>
  <c r="B33"/>
  <c r="D28" s="1"/>
  <c r="C33"/>
  <c r="E28" s="1"/>
  <c r="A2"/>
  <c r="B22"/>
  <c r="D19" s="1"/>
  <c r="C22"/>
  <c r="D16" i="3" l="1"/>
  <c r="E15"/>
  <c r="D15"/>
  <c r="E16"/>
  <c r="E9"/>
  <c r="D9"/>
  <c r="E9" i="1"/>
  <c r="D9"/>
  <c r="E29" i="2"/>
  <c r="D29"/>
  <c r="E21"/>
  <c r="D21"/>
  <c r="D40"/>
  <c r="E39"/>
  <c r="D38"/>
  <c r="D8" i="3"/>
  <c r="E8"/>
  <c r="D39" i="2"/>
  <c r="E38"/>
  <c r="E40"/>
  <c r="E20"/>
  <c r="D20"/>
  <c r="E46"/>
  <c r="E27"/>
  <c r="E30"/>
  <c r="E32"/>
  <c r="E19"/>
  <c r="E18"/>
  <c r="D18"/>
  <c r="D31"/>
  <c r="E31"/>
  <c r="D32"/>
  <c r="D30"/>
  <c r="D27"/>
  <c r="D46"/>
  <c r="A2" i="3"/>
  <c r="B13" i="2"/>
  <c r="C13"/>
  <c r="B24" i="1"/>
  <c r="C24"/>
  <c r="B37"/>
  <c r="C37"/>
  <c r="E32" l="1"/>
  <c r="D32"/>
  <c r="E9" i="2"/>
  <c r="D9"/>
  <c r="E17" i="3"/>
  <c r="D17"/>
  <c r="E41" i="2"/>
  <c r="D41"/>
  <c r="D33" i="1"/>
  <c r="E23"/>
  <c r="D23"/>
  <c r="E35"/>
  <c r="E33"/>
  <c r="E31"/>
  <c r="E34"/>
  <c r="E22" i="3"/>
  <c r="D22"/>
  <c r="D47" i="2"/>
  <c r="E47"/>
  <c r="E33"/>
  <c r="D33"/>
  <c r="D8"/>
  <c r="D7"/>
  <c r="D10"/>
  <c r="D12"/>
  <c r="D11"/>
  <c r="E7"/>
  <c r="E12"/>
  <c r="E8"/>
  <c r="E11"/>
  <c r="E10"/>
  <c r="E30" i="1"/>
  <c r="E29"/>
  <c r="E36"/>
  <c r="D29"/>
  <c r="E8"/>
  <c r="D11"/>
  <c r="D8"/>
  <c r="D7"/>
  <c r="E14"/>
  <c r="E11"/>
  <c r="D10"/>
  <c r="D12"/>
  <c r="D13"/>
  <c r="D14"/>
  <c r="D22"/>
  <c r="E20"/>
  <c r="E21"/>
  <c r="E22"/>
  <c r="D35"/>
  <c r="D30"/>
  <c r="E7"/>
  <c r="D36"/>
  <c r="D31"/>
  <c r="D21"/>
  <c r="D20"/>
  <c r="E10"/>
  <c r="E12"/>
  <c r="D34"/>
  <c r="E13"/>
  <c r="E37" l="1"/>
  <c r="D37"/>
  <c r="E23" i="3"/>
  <c r="D23"/>
  <c r="E10"/>
  <c r="D10"/>
  <c r="E22" i="2"/>
  <c r="D22"/>
  <c r="D15" i="1"/>
  <c r="E15"/>
  <c r="E13" i="2"/>
  <c r="D13"/>
  <c r="D24" i="1"/>
  <c r="E24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<sst xmlns="http://schemas.openxmlformats.org/spreadsheetml/2006/main" count="1034" uniqueCount="140">
  <si>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</si>
  <si>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</si>
  <si>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</si>
  <si>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</si>
  <si>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</si>
  <si>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</si>
  <si>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</si>
  <si>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</si>
  <si>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</si>
  <si>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</si>
  <si>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</si>
  <si>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</si>
  <si>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</si>
  <si>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</si>
  <si>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</si>
  <si>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</si>
  <si>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</si>
  <si>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</si>
  <si>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</si>
  <si>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</si>
  <si>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</si>
  <si>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</si>
  <si>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</si>
  <si>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</si>
  <si>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</si>
  <si>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</si>
  <si>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</si>
  <si>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PROPTYPE</t>
  </si>
  <si>
    <t>(All)</t>
  </si>
  <si>
    <t>Grand Total</t>
  </si>
  <si>
    <t>% OF CLOSINGS</t>
  </si>
  <si>
    <t>EO</t>
  </si>
  <si>
    <t>DOCNUM</t>
  </si>
  <si>
    <t>RECDATE</t>
  </si>
  <si>
    <t>APN</t>
  </si>
  <si>
    <t>RECBY</t>
  </si>
  <si>
    <t>AMOUNT</t>
  </si>
  <si>
    <t>SUB</t>
  </si>
  <si>
    <t>INSURED</t>
  </si>
  <si>
    <t>LENDER</t>
  </si>
  <si>
    <t>Values</t>
  </si>
  <si>
    <t>DOCTYPE</t>
  </si>
  <si>
    <t>Last Row:</t>
  </si>
  <si>
    <t>SEE CHARTS BELOW:</t>
  </si>
  <si>
    <t>(blank)</t>
  </si>
  <si>
    <t>BUILDER/DEVELOPER DEAL</t>
  </si>
  <si>
    <t>% OF DOLLAR VOLUME</t>
  </si>
  <si>
    <t>OVERALL TITLE COMPANY MARKET STATISTICS (Carson City, NV)</t>
  </si>
  <si>
    <t>SALES MARKET (Carson City, NV)</t>
  </si>
  <si>
    <t>LOAN ONLY MARKETS (Carson City, NV)</t>
  </si>
  <si>
    <t>RANK BY CLOSINGS</t>
  </si>
  <si>
    <t>RANK BY DOLLAR VOLUME</t>
  </si>
  <si>
    <t>Reporting Period: DECEMBER, 2022</t>
  </si>
  <si>
    <t>Stewart Title</t>
  </si>
  <si>
    <t>SINGLE FAM RES.</t>
  </si>
  <si>
    <t>CARSON CITY</t>
  </si>
  <si>
    <t>AMG</t>
  </si>
  <si>
    <t>NO</t>
  </si>
  <si>
    <t>Ticor Title</t>
  </si>
  <si>
    <t>DC</t>
  </si>
  <si>
    <t>Calatlantic Title West</t>
  </si>
  <si>
    <t>MCCARRAN</t>
  </si>
  <si>
    <t>LH</t>
  </si>
  <si>
    <t>YES</t>
  </si>
  <si>
    <t>CONDO/TWNHSE</t>
  </si>
  <si>
    <t>KDJ</t>
  </si>
  <si>
    <t>First American Title</t>
  </si>
  <si>
    <t>COMMERCIAL</t>
  </si>
  <si>
    <t>IRVINE, CA</t>
  </si>
  <si>
    <t>NCS</t>
  </si>
  <si>
    <t>009-216-01</t>
  </si>
  <si>
    <t>First Centennial Title</t>
  </si>
  <si>
    <t>SPARKS</t>
  </si>
  <si>
    <t>21</t>
  </si>
  <si>
    <t>MINDEN</t>
  </si>
  <si>
    <t>18</t>
  </si>
  <si>
    <t>GARDNERVILLE</t>
  </si>
  <si>
    <t>RLT</t>
  </si>
  <si>
    <t>DKD</t>
  </si>
  <si>
    <t>ZEPHYR</t>
  </si>
  <si>
    <t>17</t>
  </si>
  <si>
    <t>KIETZKE</t>
  </si>
  <si>
    <t>SAB</t>
  </si>
  <si>
    <t>AE</t>
  </si>
  <si>
    <t>MAYBERRY</t>
  </si>
  <si>
    <t>CRF</t>
  </si>
  <si>
    <t>VACANT LAND</t>
  </si>
  <si>
    <t>SLA</t>
  </si>
  <si>
    <t>RIDGEVIEW</t>
  </si>
  <si>
    <t>15</t>
  </si>
  <si>
    <t>Toiyabe Title</t>
  </si>
  <si>
    <t>RENO CORPORATE</t>
  </si>
  <si>
    <t>UNK</t>
  </si>
  <si>
    <t>TM</t>
  </si>
  <si>
    <t>PHOENIX, AZ</t>
  </si>
  <si>
    <t>Landmark Title</t>
  </si>
  <si>
    <t>PLUMB</t>
  </si>
  <si>
    <t>MLM</t>
  </si>
  <si>
    <t>Signature Title</t>
  </si>
  <si>
    <t>JML</t>
  </si>
  <si>
    <t>RC</t>
  </si>
  <si>
    <t>MIF</t>
  </si>
  <si>
    <t>DAMONTE</t>
  </si>
  <si>
    <t>24</t>
  </si>
  <si>
    <t>TO</t>
  </si>
  <si>
    <t>002-322-02</t>
  </si>
  <si>
    <t>CONVENTIONAL</t>
  </si>
  <si>
    <t>WELLS FARGO BANK NA</t>
  </si>
  <si>
    <t>007-631-16</t>
  </si>
  <si>
    <t>NEVADA STATE BANK</t>
  </si>
  <si>
    <t>004-302-19</t>
  </si>
  <si>
    <t>CREDIT LINE</t>
  </si>
  <si>
    <t>BANK OF THE WEST</t>
  </si>
  <si>
    <t>003-242-04</t>
  </si>
  <si>
    <t>CARDINAL FINANCIAL COMPANY</t>
  </si>
  <si>
    <t>010-472-41</t>
  </si>
  <si>
    <t>GUILD MORTGAGE COMPANY LLC</t>
  </si>
  <si>
    <t>008-571-20</t>
  </si>
  <si>
    <t>UNITED FEDERAL CREDIT UNION</t>
  </si>
  <si>
    <t>008-712-11</t>
  </si>
  <si>
    <t>VA</t>
  </si>
  <si>
    <t>PACIFIC RESIDENTIAL MORTGAGE LLC</t>
  </si>
  <si>
    <t>001-032-25</t>
  </si>
  <si>
    <t>PLUMAS BANK</t>
  </si>
  <si>
    <t>002-751-04</t>
  </si>
  <si>
    <t>CALIFORNIA STATEWIDE CERTIFIED DEVELOPMENT CORPORATION</t>
  </si>
  <si>
    <t>009-671-02</t>
  </si>
  <si>
    <t>CAL</t>
  </si>
  <si>
    <t>FA</t>
  </si>
  <si>
    <t>FC</t>
  </si>
  <si>
    <t>LT</t>
  </si>
  <si>
    <t>SIG</t>
  </si>
  <si>
    <t>ST</t>
  </si>
  <si>
    <t>TI</t>
  </si>
  <si>
    <t>TT</t>
  </si>
  <si>
    <t>DEED SUBDIVIDER</t>
  </si>
  <si>
    <t>DEED</t>
  </si>
  <si>
    <t>DEED OF TRUST</t>
  </si>
  <si>
    <t>NO CONSTRUCTION LOANS</t>
  </si>
  <si>
    <t>NO HARD MONEY LOANS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</si>
</sst>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152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0" fontId="11" fillId="0" borderId="14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0" fontId="10" fillId="0" borderId="6" xfId="2" applyFont="1" applyFill="1" applyBorder="1" applyAlignment="1">
      <alignment horizontal="left"/>
    </xf>
    <xf numFmtId="0" fontId="10" fillId="0" borderId="6" xfId="2" applyFont="1" applyFill="1" applyBorder="1" applyAlignment="1">
      <alignment horizontal="right"/>
    </xf>
    <xf numFmtId="164" fontId="10" fillId="0" borderId="6" xfId="2" applyNumberFormat="1" applyFont="1" applyFill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left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0" fontId="16" fillId="0" borderId="6" xfId="4" applyFont="1" applyFill="1" applyBorder="1" applyAlignment="1">
      <alignment horizontal="left"/>
    </xf>
    <xf numFmtId="0" fontId="16" fillId="0" borderId="6" xfId="4" applyFont="1" applyFill="1" applyBorder="1" applyAlignment="1">
      <alignment horizontal="right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164" fontId="16" fillId="0" borderId="6" xfId="4" applyNumberFormat="1" applyFont="1" applyFill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7" fillId="0" borderId="0" xfId="0" applyNumberFormat="1" applyFont="1"/>
    <xf numFmtId="0" fontId="1" fillId="0" borderId="14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8" fillId="0" borderId="18" xfId="10" applyFont="1" applyFill="1" applyBorder="1" applyAlignment="1">
      <alignment wrapText="1"/>
    </xf>
    <xf numFmtId="0" fontId="18" fillId="0" borderId="18" xfId="10" applyFont="1" applyFill="1" applyBorder="1" applyAlignment="1">
      <alignment horizontal="right" wrapText="1"/>
    </xf>
    <xf numFmtId="165" fontId="18" fillId="0" borderId="18" xfId="10" applyNumberFormat="1" applyFont="1" applyFill="1" applyBorder="1" applyAlignment="1">
      <alignment horizontal="right" wrapText="1"/>
    </xf>
    <xf numFmtId="14" fontId="18" fillId="0" borderId="18" xfId="10" applyNumberFormat="1" applyFont="1" applyFill="1" applyBorder="1" applyAlignment="1">
      <alignment horizontal="right" wrapText="1"/>
    </xf>
    <xf numFmtId="0" fontId="18" fillId="0" borderId="18" xfId="7" applyFont="1" applyFill="1" applyBorder="1" applyAlignment="1">
      <alignment wrapText="1"/>
    </xf>
    <xf numFmtId="0" fontId="18" fillId="0" borderId="18" xfId="7" applyFont="1" applyFill="1" applyBorder="1" applyAlignment="1">
      <alignment horizontal="right" wrapText="1"/>
    </xf>
    <xf numFmtId="165" fontId="18" fillId="0" borderId="18" xfId="7" applyNumberFormat="1" applyFont="1" applyFill="1" applyBorder="1" applyAlignment="1">
      <alignment horizontal="right" wrapText="1"/>
    </xf>
    <xf numFmtId="14" fontId="18" fillId="0" borderId="18" xfId="7" applyNumberFormat="1" applyFont="1" applyFill="1" applyBorder="1" applyAlignment="1">
      <alignment horizontal="right" wrapText="1"/>
    </xf>
    <xf numFmtId="0" fontId="18" fillId="0" borderId="18" xfId="8" applyFont="1" applyFill="1" applyBorder="1" applyAlignment="1">
      <alignment wrapText="1"/>
    </xf>
    <xf numFmtId="165" fontId="18" fillId="0" borderId="18" xfId="8" applyNumberFormat="1" applyFont="1" applyFill="1" applyBorder="1" applyAlignment="1">
      <alignment horizontal="right" wrapText="1"/>
    </xf>
    <xf numFmtId="14" fontId="18" fillId="0" borderId="18" xfId="8" applyNumberFormat="1" applyFont="1" applyFill="1" applyBorder="1" applyAlignment="1">
      <alignment horizontal="right" wrapText="1"/>
    </xf>
    <xf numFmtId="164" fontId="1" fillId="0" borderId="6" xfId="3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6" xfId="3" applyFont="1" applyFill="1" applyBorder="1" applyAlignment="1">
      <alignment wrapText="1"/>
    </xf>
    <xf numFmtId="1" fontId="17" fillId="0" borderId="6" xfId="3" applyNumberFormat="1" applyFont="1" applyFill="1" applyBorder="1" applyAlignment="1">
      <alignment horizontal="right" wrapText="1"/>
    </xf>
    <xf numFmtId="10" fontId="17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10" fontId="17" fillId="0" borderId="6" xfId="0" applyNumberFormat="1" applyFont="1" applyBorder="1" applyAlignment="1">
      <alignment horizontal="right"/>
    </xf>
    <xf numFmtId="164" fontId="17" fillId="0" borderId="6" xfId="3" applyNumberFormat="1" applyFont="1" applyFill="1" applyBorder="1" applyAlignment="1">
      <alignment horizontal="right" wrapText="1"/>
    </xf>
    <xf numFmtId="0" fontId="17" fillId="0" borderId="6" xfId="0" applyFont="1" applyBorder="1" applyAlignment="1">
      <alignment horizontal="right"/>
    </xf>
    <xf numFmtId="0" fontId="17" fillId="0" borderId="6" xfId="5" applyFont="1" applyFill="1" applyBorder="1" applyAlignment="1">
      <alignment wrapText="1"/>
    </xf>
    <xf numFmtId="0" fontId="17" fillId="0" borderId="6" xfId="5" applyFont="1" applyFill="1" applyBorder="1" applyAlignment="1">
      <alignment horizontal="right" wrapText="1"/>
    </xf>
    <xf numFmtId="10" fontId="17" fillId="0" borderId="8" xfId="0" applyNumberFormat="1" applyFont="1" applyBorder="1" applyAlignment="1">
      <alignment horizontal="right"/>
    </xf>
    <xf numFmtId="164" fontId="17" fillId="0" borderId="6" xfId="5" applyNumberFormat="1" applyFont="1" applyFill="1" applyBorder="1" applyAlignment="1">
      <alignment wrapText="1"/>
    </xf>
    <xf numFmtId="0" fontId="17" fillId="0" borderId="6" xfId="5" applyFont="1" applyFill="1" applyBorder="1" applyAlignment="1">
      <alignment horizontal="left" wrapText="1"/>
    </xf>
    <xf numFmtId="0" fontId="19" fillId="0" borderId="6" xfId="4" applyFont="1" applyFill="1" applyBorder="1" applyAlignment="1">
      <alignment horizontal="left"/>
    </xf>
    <xf numFmtId="0" fontId="19" fillId="0" borderId="6" xfId="4" applyFont="1" applyFill="1" applyBorder="1" applyAlignment="1">
      <alignment horizontal="right"/>
    </xf>
    <xf numFmtId="164" fontId="19" fillId="0" borderId="6" xfId="4" applyNumberFormat="1" applyFont="1" applyFill="1" applyBorder="1" applyAlignment="1"/>
    <xf numFmtId="0" fontId="17" fillId="0" borderId="6" xfId="2" applyFont="1" applyFill="1" applyBorder="1" applyAlignment="1">
      <alignment horizontal="left" wrapText="1"/>
    </xf>
    <xf numFmtId="0" fontId="17" fillId="0" borderId="6" xfId="2" applyFont="1" applyFill="1" applyBorder="1" applyAlignment="1">
      <alignment horizontal="right" wrapText="1"/>
    </xf>
    <xf numFmtId="164" fontId="17" fillId="0" borderId="6" xfId="2" applyNumberFormat="1" applyFont="1" applyFill="1" applyBorder="1" applyAlignment="1">
      <alignment horizontal="right" wrapText="1"/>
    </xf>
    <xf numFmtId="10" fontId="17" fillId="0" borderId="15" xfId="0" applyNumberFormat="1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</cellXfs>
  <cellStyles count="12">
    <cellStyle name="Hyperlink" xfId="1" builtinId="8"/>
    <cellStyle name="Normal" xfId="0" builtinId="0"/>
    <cellStyle name="Normal 2" xfId="11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6"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STATS'!$A$7:$A$14</c:f>
              <c:strCache>
                <c:ptCount val="8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Calatlantic Title West</c:v>
                </c:pt>
                <c:pt idx="5">
                  <c:v>Landmark Title</c:v>
                </c:pt>
                <c:pt idx="6">
                  <c:v>Signature Title</c:v>
                </c:pt>
                <c:pt idx="7">
                  <c:v>Toiyabe Title</c:v>
                </c:pt>
              </c:strCache>
            </c:strRef>
          </c:cat>
          <c:val>
            <c:numRef>
              <c:f>'OVERALL STATS'!$B$7:$B$14</c:f>
              <c:numCache>
                <c:formatCode>0</c:formatCode>
                <c:ptCount val="8"/>
                <c:pt idx="0">
                  <c:v>28</c:v>
                </c:pt>
                <c:pt idx="1">
                  <c:v>18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hape val="box"/>
        <c:axId val="119710848"/>
        <c:axId val="119712384"/>
        <c:axId val="0"/>
      </c:bar3DChart>
      <c:catAx>
        <c:axId val="119710848"/>
        <c:scaling>
          <c:orientation val="minMax"/>
        </c:scaling>
        <c:axPos val="b"/>
        <c:numFmt formatCode="General" sourceLinked="1"/>
        <c:majorTickMark val="none"/>
        <c:tickLblPos val="nextTo"/>
        <c:crossAx val="119712384"/>
        <c:crosses val="autoZero"/>
        <c:auto val="1"/>
        <c:lblAlgn val="ctr"/>
        <c:lblOffset val="100"/>
      </c:catAx>
      <c:valAx>
        <c:axId val="119712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197108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STATS'!$A$20:$A$23</c:f>
              <c:strCache>
                <c:ptCount val="4"/>
                <c:pt idx="0">
                  <c:v>Ticor Title</c:v>
                </c:pt>
                <c:pt idx="1">
                  <c:v>Stewart Title</c:v>
                </c:pt>
                <c:pt idx="2">
                  <c:v>First Centennial Title</c:v>
                </c:pt>
                <c:pt idx="3">
                  <c:v>First American Title</c:v>
                </c:pt>
              </c:strCache>
            </c:strRef>
          </c:cat>
          <c:val>
            <c:numRef>
              <c:f>'OVERALL STATS'!$B$20:$B$23</c:f>
              <c:numCache>
                <c:formatCode>0</c:formatCode>
                <c:ptCount val="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120144640"/>
        <c:axId val="120146176"/>
        <c:axId val="0"/>
      </c:bar3DChart>
      <c:catAx>
        <c:axId val="120144640"/>
        <c:scaling>
          <c:orientation val="minMax"/>
        </c:scaling>
        <c:axPos val="b"/>
        <c:numFmt formatCode="General" sourceLinked="1"/>
        <c:majorTickMark val="none"/>
        <c:tickLblPos val="nextTo"/>
        <c:crossAx val="120146176"/>
        <c:crosses val="autoZero"/>
        <c:auto val="1"/>
        <c:lblAlgn val="ctr"/>
        <c:lblOffset val="100"/>
      </c:catAx>
      <c:valAx>
        <c:axId val="120146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20144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STATS'!$A$29:$A$36</c:f>
              <c:strCache>
                <c:ptCount val="8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Calatlantic Title West</c:v>
                </c:pt>
                <c:pt idx="5">
                  <c:v>Landmark Title</c:v>
                </c:pt>
                <c:pt idx="6">
                  <c:v>Signature Title</c:v>
                </c:pt>
                <c:pt idx="7">
                  <c:v>Toiyabe Title</c:v>
                </c:pt>
              </c:strCache>
            </c:strRef>
          </c:cat>
          <c:val>
            <c:numRef>
              <c:f>'OVERALL STATS'!$B$29:$B$36</c:f>
              <c:numCache>
                <c:formatCode>0</c:formatCode>
                <c:ptCount val="8"/>
                <c:pt idx="0">
                  <c:v>31</c:v>
                </c:pt>
                <c:pt idx="1">
                  <c:v>23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hape val="box"/>
        <c:axId val="120172544"/>
        <c:axId val="120174080"/>
        <c:axId val="0"/>
      </c:bar3DChart>
      <c:catAx>
        <c:axId val="120172544"/>
        <c:scaling>
          <c:orientation val="minMax"/>
        </c:scaling>
        <c:axPos val="b"/>
        <c:numFmt formatCode="General" sourceLinked="1"/>
        <c:majorTickMark val="none"/>
        <c:tickLblPos val="nextTo"/>
        <c:crossAx val="120174080"/>
        <c:crosses val="autoZero"/>
        <c:auto val="1"/>
        <c:lblAlgn val="ctr"/>
        <c:lblOffset val="100"/>
      </c:catAx>
      <c:valAx>
        <c:axId val="1201740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20172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STATS'!$A$7:$A$14</c:f>
              <c:strCache>
                <c:ptCount val="8"/>
                <c:pt idx="0">
                  <c:v>Stewart Title</c:v>
                </c:pt>
                <c:pt idx="1">
                  <c:v>Ticor Title</c:v>
                </c:pt>
                <c:pt idx="2">
                  <c:v>First American Title</c:v>
                </c:pt>
                <c:pt idx="3">
                  <c:v>First Centennial Title</c:v>
                </c:pt>
                <c:pt idx="4">
                  <c:v>Calatlantic Title West</c:v>
                </c:pt>
                <c:pt idx="5">
                  <c:v>Landmark Title</c:v>
                </c:pt>
                <c:pt idx="6">
                  <c:v>Signature Title</c:v>
                </c:pt>
                <c:pt idx="7">
                  <c:v>Toiyabe Title</c:v>
                </c:pt>
              </c:strCache>
            </c:strRef>
          </c:cat>
          <c:val>
            <c:numRef>
              <c:f>'OVERALL STATS'!$C$7:$C$14</c:f>
              <c:numCache>
                <c:formatCode>"$"#,##0</c:formatCode>
                <c:ptCount val="8"/>
                <c:pt idx="0">
                  <c:v>12562448.16</c:v>
                </c:pt>
                <c:pt idx="1">
                  <c:v>22890746</c:v>
                </c:pt>
                <c:pt idx="2">
                  <c:v>16780000</c:v>
                </c:pt>
                <c:pt idx="3">
                  <c:v>2032500</c:v>
                </c:pt>
                <c:pt idx="4">
                  <c:v>624950</c:v>
                </c:pt>
                <c:pt idx="5">
                  <c:v>409000</c:v>
                </c:pt>
                <c:pt idx="6">
                  <c:v>380000</c:v>
                </c:pt>
                <c:pt idx="7">
                  <c:v>250000</c:v>
                </c:pt>
              </c:numCache>
            </c:numRef>
          </c:val>
        </c:ser>
        <c:shape val="box"/>
        <c:axId val="120196096"/>
        <c:axId val="120214272"/>
        <c:axId val="0"/>
      </c:bar3DChart>
      <c:catAx>
        <c:axId val="120196096"/>
        <c:scaling>
          <c:orientation val="minMax"/>
        </c:scaling>
        <c:axPos val="b"/>
        <c:numFmt formatCode="General" sourceLinked="1"/>
        <c:majorTickMark val="none"/>
        <c:tickLblPos val="nextTo"/>
        <c:crossAx val="120214272"/>
        <c:crosses val="autoZero"/>
        <c:auto val="1"/>
        <c:lblAlgn val="ctr"/>
        <c:lblOffset val="100"/>
      </c:catAx>
      <c:valAx>
        <c:axId val="1202142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201960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STATS'!$A$20:$A$23</c:f>
              <c:strCache>
                <c:ptCount val="4"/>
                <c:pt idx="0">
                  <c:v>Ticor Title</c:v>
                </c:pt>
                <c:pt idx="1">
                  <c:v>Stewart Title</c:v>
                </c:pt>
                <c:pt idx="2">
                  <c:v>First Centennial Title</c:v>
                </c:pt>
                <c:pt idx="3">
                  <c:v>First American Title</c:v>
                </c:pt>
              </c:strCache>
            </c:strRef>
          </c:cat>
          <c:val>
            <c:numRef>
              <c:f>'OVERALL STATS'!$C$20:$C$23</c:f>
              <c:numCache>
                <c:formatCode>"$"#,##0</c:formatCode>
                <c:ptCount val="4"/>
                <c:pt idx="0">
                  <c:v>2355486</c:v>
                </c:pt>
                <c:pt idx="1">
                  <c:v>970000</c:v>
                </c:pt>
                <c:pt idx="2">
                  <c:v>302443</c:v>
                </c:pt>
                <c:pt idx="3">
                  <c:v>100000</c:v>
                </c:pt>
              </c:numCache>
            </c:numRef>
          </c:val>
        </c:ser>
        <c:shape val="box"/>
        <c:axId val="120256768"/>
        <c:axId val="119734272"/>
        <c:axId val="0"/>
      </c:bar3DChart>
      <c:catAx>
        <c:axId val="120256768"/>
        <c:scaling>
          <c:orientation val="minMax"/>
        </c:scaling>
        <c:axPos val="b"/>
        <c:numFmt formatCode="General" sourceLinked="1"/>
        <c:majorTickMark val="none"/>
        <c:tickLblPos val="nextTo"/>
        <c:crossAx val="119734272"/>
        <c:crosses val="autoZero"/>
        <c:auto val="1"/>
        <c:lblAlgn val="ctr"/>
        <c:lblOffset val="100"/>
      </c:catAx>
      <c:valAx>
        <c:axId val="1197342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20256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STATS'!$A$29:$A$36</c:f>
              <c:strCache>
                <c:ptCount val="8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Calatlantic Title West</c:v>
                </c:pt>
                <c:pt idx="5">
                  <c:v>Landmark Title</c:v>
                </c:pt>
                <c:pt idx="6">
                  <c:v>Signature Title</c:v>
                </c:pt>
                <c:pt idx="7">
                  <c:v>Toiyabe Title</c:v>
                </c:pt>
              </c:strCache>
            </c:strRef>
          </c:cat>
          <c:val>
            <c:numRef>
              <c:f>'OVERALL STATS'!$C$29:$C$36</c:f>
              <c:numCache>
                <c:formatCode>"$"#,##0</c:formatCode>
                <c:ptCount val="8"/>
                <c:pt idx="0">
                  <c:v>13532448.16</c:v>
                </c:pt>
                <c:pt idx="1">
                  <c:v>25246232</c:v>
                </c:pt>
                <c:pt idx="2">
                  <c:v>2334943</c:v>
                </c:pt>
                <c:pt idx="3">
                  <c:v>16880000</c:v>
                </c:pt>
                <c:pt idx="4">
                  <c:v>624950</c:v>
                </c:pt>
                <c:pt idx="5">
                  <c:v>409000</c:v>
                </c:pt>
                <c:pt idx="6">
                  <c:v>380000</c:v>
                </c:pt>
                <c:pt idx="7">
                  <c:v>250000</c:v>
                </c:pt>
              </c:numCache>
            </c:numRef>
          </c:val>
        </c:ser>
        <c:shape val="box"/>
        <c:axId val="119748096"/>
        <c:axId val="119749632"/>
        <c:axId val="0"/>
      </c:bar3DChart>
      <c:catAx>
        <c:axId val="119748096"/>
        <c:scaling>
          <c:orientation val="minMax"/>
        </c:scaling>
        <c:axPos val="b"/>
        <c:numFmt formatCode="General" sourceLinked="1"/>
        <c:majorTickMark val="none"/>
        <c:tickLblPos val="nextTo"/>
        <c:crossAx val="119749632"/>
        <c:crosses val="autoZero"/>
        <c:auto val="1"/>
        <c:lblAlgn val="ctr"/>
        <c:lblOffset val="100"/>
      </c:catAx>
      <c:valAx>
        <c:axId val="119749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  <c:layout/>
        </c:title>
        <c:numFmt formatCode="&quot;$&quot;#,##0" sourceLinked="1"/>
        <c:majorTickMark val="none"/>
        <c:tickLblPos val="nextTo"/>
        <c:crossAx val="1197480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41</xdr:row>
      <xdr:rowOff>9525</xdr:rowOff>
    </xdr:from>
    <xdr:to>
      <xdr:col>6</xdr:col>
      <xdr:colOff>1152524</xdr:colOff>
      <xdr:row>58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59</xdr:row>
      <xdr:rowOff>19050</xdr:rowOff>
    </xdr:from>
    <xdr:to>
      <xdr:col>6</xdr:col>
      <xdr:colOff>1152524</xdr:colOff>
      <xdr:row>76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77</xdr:row>
      <xdr:rowOff>0</xdr:rowOff>
    </xdr:from>
    <xdr:to>
      <xdr:col>6</xdr:col>
      <xdr:colOff>1143000</xdr:colOff>
      <xdr:row>93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20</xdr:col>
      <xdr:colOff>190500</xdr:colOff>
      <xdr:row>57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59</xdr:row>
      <xdr:rowOff>9525</xdr:rowOff>
    </xdr:from>
    <xdr:to>
      <xdr:col>20</xdr:col>
      <xdr:colOff>190499</xdr:colOff>
      <xdr:row>76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77</xdr:row>
      <xdr:rowOff>9525</xdr:rowOff>
    </xdr:from>
    <xdr:to>
      <xdr:col>20</xdr:col>
      <xdr:colOff>180974</xdr:colOff>
      <xdr:row>94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4929.406755208336" createdVersion="3" refreshedVersion="3" minRefreshableVersion="3" recordCount="60">
  <cacheSource type="worksheet">
    <worksheetSource name="Table5"/>
  </cacheSource>
  <cacheFields count="10">
    <cacheField name="FULLNAME" numFmtId="0">
      <sharedItems containsBlank="1" count="9">
        <s v="Calatlantic Title West"/>
        <s v="First American Title"/>
        <s v="First Centennial Title"/>
        <s v="Landmark Title"/>
        <s v="Signature Title"/>
        <s v="Stewart Title"/>
        <s v="Ticor Title"/>
        <s v="Toiyabe Title"/>
        <m u="1"/>
      </sharedItems>
    </cacheField>
    <cacheField name="RECBY" numFmtId="0">
      <sharedItems/>
    </cacheField>
    <cacheField name="BRANCH" numFmtId="0">
      <sharedItems containsBlank="1" count="15">
        <s v="MCCARRAN"/>
        <s v="MINDEN"/>
        <s v="PHOENIX, AZ"/>
        <s v="IRVINE, CA"/>
        <s v="KIETZKE"/>
        <s v="SPARKS"/>
        <s v="RIDGEVIEW"/>
        <s v="DAMONTE"/>
        <s v="ZEPHYR"/>
        <s v="PLUMB"/>
        <s v="CARSON CITY"/>
        <s v="MAYBERRY"/>
        <s v="GARDNERVILLE"/>
        <s v="RENO CORPORATE"/>
        <m u="1"/>
      </sharedItems>
    </cacheField>
    <cacheField name="EO" numFmtId="0">
      <sharedItems containsBlank="1" count="24">
        <s v="LH"/>
        <s v="18"/>
        <s v="NCS"/>
        <s v="TM"/>
        <s v="21"/>
        <s v="15"/>
        <s v="24"/>
        <s v="17"/>
        <s v="UNK"/>
        <s v="JML"/>
        <s v="KDJ"/>
        <s v="SAB"/>
        <s v="AMG"/>
        <s v="CRF"/>
        <s v="SLA"/>
        <s v="MLM"/>
        <s v="RC"/>
        <s v="MIF"/>
        <s v="TO"/>
        <s v="DKD"/>
        <s v="AE"/>
        <s v="RLT"/>
        <s v="DC"/>
        <m u="1"/>
      </sharedItems>
    </cacheField>
    <cacheField name="PROPTYPE" numFmtId="0">
      <sharedItems containsBlank="1" count="5">
        <s v="SINGLE FAM RES."/>
        <s v="COMMERCIAL"/>
        <s v="CONDO/TWNHSE"/>
        <s v="VACANT LAND"/>
        <m u="1"/>
      </sharedItems>
    </cacheField>
    <cacheField name="DOCNUM" numFmtId="0">
      <sharedItems containsSemiMixedTypes="0" containsString="0" containsNumber="1" containsInteger="1" minValue="537057" maxValue="537545"/>
    </cacheField>
    <cacheField name="AMOUNT" numFmtId="165">
      <sharedItems containsSemiMixedTypes="0" containsString="0" containsNumber="1" minValue="170000" maxValue="11300000"/>
    </cacheField>
    <cacheField name="SUB" numFmtId="0">
      <sharedItems containsBlank="1" count="3">
        <s v="YES"/>
        <s v="NO"/>
        <m u="1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2-12-01T00:00:00" maxDate="2022-12-31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4929.406905787037" createdVersion="3" refreshedVersion="3" minRefreshableVersion="3" recordCount="19">
  <cacheSource type="worksheet">
    <worksheetSource name="Table4"/>
  </cacheSource>
  <cacheFields count="8">
    <cacheField name="FULLNAME" numFmtId="0">
      <sharedItems containsBlank="1" count="13">
        <s v="First American Title"/>
        <s v="First Centennial Title"/>
        <s v="Stewart Title"/>
        <s v="Ticor Title"/>
        <m/>
        <s v="Western Title" u="1"/>
        <s v="Driggs Title Agency" u="1"/>
        <s v="Driggs Title Agency Inc - Nevada" u="1"/>
        <s v="Capital Title" u="1"/>
        <s v="Acme Title and Escrow" u="1"/>
        <s v="Reliant Title" u="1"/>
        <s v="Toiyabe Title" u="1"/>
        <s v="North American Title" u="1"/>
      </sharedItems>
    </cacheField>
    <cacheField name="RECBY" numFmtId="0">
      <sharedItems containsBlank="1"/>
    </cacheField>
    <cacheField name="TYPELOAN" numFmtId="0">
      <sharedItems containsBlank="1" count="10">
        <s v="CREDIT LINE"/>
        <s v="CONVENTIONAL"/>
        <s v="COMMERCIAL"/>
        <s v="VA"/>
        <m/>
        <s v="CONSTRUCTION" u="1"/>
        <s v="SBA" u="1"/>
        <s v="FHA" u="1"/>
        <s v="HARD MONEY" u="1"/>
        <s v="HOME EQUITY" u="1"/>
      </sharedItems>
    </cacheField>
    <cacheField name="APN" numFmtId="0">
      <sharedItems containsBlank="1"/>
    </cacheField>
    <cacheField name="DOCNUM" numFmtId="0">
      <sharedItems containsString="0" containsBlank="1" containsNumber="1" containsInteger="1" minValue="537055" maxValue="537488"/>
    </cacheField>
    <cacheField name="AMOUNT" numFmtId="165">
      <sharedItems containsString="0" containsBlank="1" containsNumber="1" containsInteger="1" minValue="100000" maxValue="630000"/>
    </cacheField>
    <cacheField name="RECDATE" numFmtId="14">
      <sharedItems containsNonDate="0" containsDate="1" containsString="0" containsBlank="1" minDate="2022-12-01T00:00:00" maxDate="2022-12-29T00:00:00"/>
    </cacheField>
    <cacheField name="LENDER" numFmtId="0">
      <sharedItems containsBlank="1" count="104">
        <s v="BANK OF THE WEST"/>
        <s v="NEVADA STATE BANK"/>
        <s v="UNITED FEDERAL CREDIT UNION"/>
        <s v="GUILD MORTGAGE COMPANY LLC"/>
        <s v="PLUMAS BANK"/>
        <s v="WELLS FARGO BANK NA"/>
        <s v="CARDINAL FINANCIAL COMPANY"/>
        <s v="PACIFIC RESIDENTIAL MORTGAGE LLC"/>
        <s v="CALIFORNIA STATEWIDE CERTIFIED DEVELOPMENT CORPORATION"/>
        <m/>
        <s v="FINANCE OF AMERICA MORTGAGE LLC" u="1"/>
        <s v="GUARANTEED RATE INC" u="1"/>
        <s v="BRANDON LEE, BRANDIE LEE" u="1"/>
        <s v="US BANK NA" u="1"/>
        <s v="LIBERTY HOME EQUITY SOLUTIONS" u="1"/>
        <s v="WESTSTAR CREDIT UNION" u="1"/>
        <s v="STEARNS LENDING LLC" u="1"/>
        <s v="BOKF NA" u="1"/>
        <s v="SYNERGY HOME MORTGAGE LLC" u="1"/>
        <s v="AMERICAN PACIFIC MORTGAGE CORPORATION" u="1"/>
        <s v="ISERVE RESIDENTIAL LENDING LLC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CITY NATIONAL BANK" u="1"/>
        <s v="SIERRA PACIFIC FEDERAL CREDIT UNION" u="1"/>
        <s v="SOUTH PACIFIC FINANCIAL CORPORATION" u="1"/>
        <s v="NEW AMERICAN FUNDING" u="1"/>
        <s v="ACADEMY MORTGAGE CORPORATION" u="1"/>
        <s v="DITECH FINANCIAL LLC" u="1"/>
        <s v="BANK OF AMERICA NA" u="1"/>
        <s v="AXIA FINANCIAL LL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PRIMARY RESIDENTIAL MORTGAGE INC" u="1"/>
        <s v="BAY EQUITY LLC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MANN MORTGAGE LLC" u="1"/>
        <s v="STAR ONE CREDIT UNION" u="1"/>
        <s v="CATHAY BANK" u="1"/>
        <s v="GREATER NEVADA CREDIT UNION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WESTERN ALLIANCE BANK" u="1"/>
        <s v="AMERIFIRST FINANCIAL INC" u="1"/>
        <s v="UMPQUA BANK" u="1"/>
        <s v="FAIRWAY INDEPENDENT MORTGAGE CORPORATION" u="1"/>
        <s v="MOUNTAIN AMERICA FEDERAL CREDIT UNION" u="1"/>
        <s v="AXIA FINANCIAL LLC" u="1"/>
        <s v="DEWITT JAMES E TR, DEWITT JAMES E TRUST" u="1"/>
        <s v="ON Q FINANCIAL INC" u="1"/>
        <s v="UNITED WHOLESALE MORTGAGE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CITADEL SERVICING CORPORATION" u="1"/>
        <s v="RAMP 401 K TRUST" u="1"/>
        <s v="CASTLE &amp; COOKE MORTGAGE LLC" u="1"/>
        <s v="ONE NEVADA CREDIT UNION" u="1"/>
        <s v="HOMEOWNERS FINANCIAL GROUP USA LLC" u="1"/>
        <s v="UBS BANK USA" u="1"/>
        <s v="DONNER JOAN, BACLET JEFFREY L, EQUITY TRUST COMPANY CUSTDN, JACKSON TODD" u="1"/>
        <s v="HERITAGE BANK OF COMMERCE" u="1"/>
        <s v="SIERRA PACIFIC MORTGAGE COMPANY INC" u="1"/>
        <s v="LAND HOME FINANCIAL SERVICES INC" u="1"/>
        <s v="GREATER NEVADA MORTGAGE" u="1"/>
        <s v="CHRISTENSEN LEWIS V TR, CHRISTENSEN FAMILY TRUST" u="1"/>
        <s v="PRIMELENDING" u="1"/>
        <s v="HERITAGE BANK OF NEVADA" u="1"/>
        <s v="FLAGSTAR BANK FSB" u="1"/>
        <s v="PARAMOUNT RESIDENTIAL MORTGAGE GROUP INC" u="1"/>
        <s v="SUMMIT FUNDING INC" u="1"/>
        <s v="ALL WESTERN MORTGAGE INC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MASON MCDUFFIE MORTGAGE CORPORATION" u="1"/>
        <s v="CALIBER HOME LOANS INC" u="1"/>
        <s v="PROVIDENT FUNDING ASSOCIATES LP" u="1"/>
        <s v="FITCH GLORIA J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s v="CAL"/>
    <x v="0"/>
    <x v="0"/>
    <x v="0"/>
    <n v="537068"/>
    <n v="624950"/>
    <x v="0"/>
    <s v="YES"/>
    <d v="2022-12-01T00:00:00"/>
  </r>
  <r>
    <x v="1"/>
    <s v="FA"/>
    <x v="1"/>
    <x v="1"/>
    <x v="0"/>
    <n v="537143"/>
    <n v="340000"/>
    <x v="1"/>
    <s v="YES"/>
    <d v="2022-12-07T00:00:00"/>
  </r>
  <r>
    <x v="1"/>
    <s v="FA"/>
    <x v="2"/>
    <x v="2"/>
    <x v="1"/>
    <n v="537416"/>
    <n v="4100000"/>
    <x v="1"/>
    <s v="YES"/>
    <d v="2022-12-22T00:00:00"/>
  </r>
  <r>
    <x v="1"/>
    <s v="FA"/>
    <x v="3"/>
    <x v="2"/>
    <x v="1"/>
    <n v="537073"/>
    <n v="11300000"/>
    <x v="1"/>
    <s v="YES"/>
    <d v="2022-12-01T00:00:00"/>
  </r>
  <r>
    <x v="1"/>
    <s v="FA"/>
    <x v="4"/>
    <x v="3"/>
    <x v="0"/>
    <n v="537406"/>
    <n v="785000"/>
    <x v="1"/>
    <s v="YES"/>
    <d v="2022-12-22T00:00:00"/>
  </r>
  <r>
    <x v="1"/>
    <s v="FA"/>
    <x v="4"/>
    <x v="3"/>
    <x v="0"/>
    <n v="537471"/>
    <n v="255000"/>
    <x v="1"/>
    <s v="YES"/>
    <d v="2022-12-27T00:00:00"/>
  </r>
  <r>
    <x v="2"/>
    <s v="FC"/>
    <x v="5"/>
    <x v="4"/>
    <x v="0"/>
    <n v="537114"/>
    <n v="415000"/>
    <x v="1"/>
    <s v="YES"/>
    <d v="2022-12-05T00:00:00"/>
  </r>
  <r>
    <x v="2"/>
    <s v="FC"/>
    <x v="6"/>
    <x v="5"/>
    <x v="0"/>
    <n v="537300"/>
    <n v="342500"/>
    <x v="1"/>
    <s v="YES"/>
    <d v="2022-12-16T00:00:00"/>
  </r>
  <r>
    <x v="2"/>
    <s v="FC"/>
    <x v="7"/>
    <x v="6"/>
    <x v="0"/>
    <n v="537524"/>
    <n v="600000"/>
    <x v="1"/>
    <s v="YES"/>
    <d v="2022-12-29T00:00:00"/>
  </r>
  <r>
    <x v="2"/>
    <s v="FC"/>
    <x v="8"/>
    <x v="7"/>
    <x v="0"/>
    <n v="537205"/>
    <n v="375000"/>
    <x v="1"/>
    <s v="YES"/>
    <d v="2022-12-12T00:00:00"/>
  </r>
  <r>
    <x v="2"/>
    <s v="FC"/>
    <x v="7"/>
    <x v="6"/>
    <x v="2"/>
    <n v="537527"/>
    <n v="300000"/>
    <x v="1"/>
    <s v="YES"/>
    <d v="2022-12-30T00:00:00"/>
  </r>
  <r>
    <x v="3"/>
    <s v="LT"/>
    <x v="9"/>
    <x v="8"/>
    <x v="0"/>
    <n v="537422"/>
    <n v="409000"/>
    <x v="1"/>
    <s v="YES"/>
    <d v="2022-12-22T00:00:00"/>
  </r>
  <r>
    <x v="4"/>
    <s v="SIG"/>
    <x v="8"/>
    <x v="9"/>
    <x v="2"/>
    <n v="537479"/>
    <n v="380000"/>
    <x v="1"/>
    <s v="YES"/>
    <d v="2022-12-27T00:00:00"/>
  </r>
  <r>
    <x v="5"/>
    <s v="ST"/>
    <x v="10"/>
    <x v="10"/>
    <x v="0"/>
    <n v="537287"/>
    <n v="235000"/>
    <x v="1"/>
    <s v="YES"/>
    <d v="2022-12-16T00:00:00"/>
  </r>
  <r>
    <x v="5"/>
    <s v="ST"/>
    <x v="4"/>
    <x v="11"/>
    <x v="0"/>
    <n v="537214"/>
    <n v="430000"/>
    <x v="1"/>
    <s v="YES"/>
    <d v="2022-12-12T00:00:00"/>
  </r>
  <r>
    <x v="5"/>
    <s v="ST"/>
    <x v="10"/>
    <x v="10"/>
    <x v="0"/>
    <n v="537538"/>
    <n v="437475"/>
    <x v="0"/>
    <s v="YES"/>
    <d v="2022-12-30T00:00:00"/>
  </r>
  <r>
    <x v="5"/>
    <s v="ST"/>
    <x v="10"/>
    <x v="12"/>
    <x v="2"/>
    <n v="537246"/>
    <n v="370000"/>
    <x v="1"/>
    <s v="YES"/>
    <d v="2022-12-14T00:00:00"/>
  </r>
  <r>
    <x v="5"/>
    <s v="ST"/>
    <x v="10"/>
    <x v="10"/>
    <x v="2"/>
    <n v="537072"/>
    <n v="170000"/>
    <x v="1"/>
    <s v="YES"/>
    <d v="2022-12-01T00:00:00"/>
  </r>
  <r>
    <x v="5"/>
    <s v="ST"/>
    <x v="10"/>
    <x v="10"/>
    <x v="0"/>
    <n v="537087"/>
    <n v="240000"/>
    <x v="1"/>
    <s v="YES"/>
    <d v="2022-12-02T00:00:00"/>
  </r>
  <r>
    <x v="5"/>
    <s v="ST"/>
    <x v="10"/>
    <x v="10"/>
    <x v="0"/>
    <n v="537113"/>
    <n v="181500"/>
    <x v="1"/>
    <s v="YES"/>
    <d v="2022-12-05T00:00:00"/>
  </r>
  <r>
    <x v="5"/>
    <s v="ST"/>
    <x v="10"/>
    <x v="10"/>
    <x v="0"/>
    <n v="537156"/>
    <n v="907664"/>
    <x v="0"/>
    <s v="YES"/>
    <d v="2022-12-08T00:00:00"/>
  </r>
  <r>
    <x v="5"/>
    <s v="ST"/>
    <x v="10"/>
    <x v="12"/>
    <x v="3"/>
    <n v="537350"/>
    <n v="369500"/>
    <x v="1"/>
    <s v="YES"/>
    <d v="2022-12-20T00:00:00"/>
  </r>
  <r>
    <x v="5"/>
    <s v="ST"/>
    <x v="10"/>
    <x v="12"/>
    <x v="1"/>
    <n v="537228"/>
    <n v="280000"/>
    <x v="1"/>
    <s v="YES"/>
    <d v="2022-12-13T00:00:00"/>
  </r>
  <r>
    <x v="5"/>
    <s v="ST"/>
    <x v="10"/>
    <x v="12"/>
    <x v="3"/>
    <n v="537351"/>
    <n v="340000"/>
    <x v="1"/>
    <s v="YES"/>
    <d v="2022-12-20T00:00:00"/>
  </r>
  <r>
    <x v="5"/>
    <s v="ST"/>
    <x v="11"/>
    <x v="13"/>
    <x v="0"/>
    <n v="537265"/>
    <n v="450000"/>
    <x v="1"/>
    <s v="YES"/>
    <d v="2022-12-15T00:00:00"/>
  </r>
  <r>
    <x v="5"/>
    <s v="ST"/>
    <x v="10"/>
    <x v="10"/>
    <x v="0"/>
    <n v="537282"/>
    <n v="510791.16"/>
    <x v="0"/>
    <s v="YES"/>
    <d v="2022-12-15T00:00:00"/>
  </r>
  <r>
    <x v="5"/>
    <s v="ST"/>
    <x v="10"/>
    <x v="10"/>
    <x v="0"/>
    <n v="537335"/>
    <n v="940487"/>
    <x v="0"/>
    <s v="YES"/>
    <d v="2022-12-19T00:00:00"/>
  </r>
  <r>
    <x v="5"/>
    <s v="ST"/>
    <x v="10"/>
    <x v="10"/>
    <x v="0"/>
    <n v="537533"/>
    <n v="335900"/>
    <x v="1"/>
    <s v="YES"/>
    <d v="2022-12-30T00:00:00"/>
  </r>
  <r>
    <x v="5"/>
    <s v="ST"/>
    <x v="10"/>
    <x v="12"/>
    <x v="0"/>
    <n v="537057"/>
    <n v="395000"/>
    <x v="1"/>
    <s v="YES"/>
    <d v="2022-12-01T00:00:00"/>
  </r>
  <r>
    <x v="5"/>
    <s v="ST"/>
    <x v="12"/>
    <x v="14"/>
    <x v="3"/>
    <n v="537285"/>
    <n v="180000"/>
    <x v="1"/>
    <s v="YES"/>
    <d v="2022-12-16T00:00:00"/>
  </r>
  <r>
    <x v="5"/>
    <s v="ST"/>
    <x v="10"/>
    <x v="12"/>
    <x v="3"/>
    <n v="537418"/>
    <n v="345000"/>
    <x v="0"/>
    <s v="YES"/>
    <d v="2022-12-22T00:00:00"/>
  </r>
  <r>
    <x v="5"/>
    <s v="ST"/>
    <x v="4"/>
    <x v="11"/>
    <x v="0"/>
    <n v="537483"/>
    <n v="315000"/>
    <x v="1"/>
    <s v="YES"/>
    <d v="2022-12-27T00:00:00"/>
  </r>
  <r>
    <x v="5"/>
    <s v="ST"/>
    <x v="12"/>
    <x v="14"/>
    <x v="0"/>
    <n v="537314"/>
    <n v="1018014"/>
    <x v="1"/>
    <s v="YES"/>
    <d v="2022-12-19T00:00:00"/>
  </r>
  <r>
    <x v="5"/>
    <s v="ST"/>
    <x v="10"/>
    <x v="10"/>
    <x v="0"/>
    <n v="537510"/>
    <n v="1250000"/>
    <x v="1"/>
    <s v="YES"/>
    <d v="2022-12-29T00:00:00"/>
  </r>
  <r>
    <x v="5"/>
    <s v="ST"/>
    <x v="10"/>
    <x v="12"/>
    <x v="3"/>
    <n v="537409"/>
    <n v="365000"/>
    <x v="0"/>
    <s v="YES"/>
    <d v="2022-12-22T00:00:00"/>
  </r>
  <r>
    <x v="5"/>
    <s v="ST"/>
    <x v="10"/>
    <x v="12"/>
    <x v="3"/>
    <n v="537411"/>
    <n v="350000"/>
    <x v="0"/>
    <s v="YES"/>
    <d v="2022-12-22T00:00:00"/>
  </r>
  <r>
    <x v="5"/>
    <s v="ST"/>
    <x v="4"/>
    <x v="15"/>
    <x v="0"/>
    <n v="537454"/>
    <n v="847117"/>
    <x v="1"/>
    <s v="YES"/>
    <d v="2022-12-23T00:00:00"/>
  </r>
  <r>
    <x v="5"/>
    <s v="ST"/>
    <x v="10"/>
    <x v="10"/>
    <x v="2"/>
    <n v="537473"/>
    <n v="190000"/>
    <x v="1"/>
    <s v="YES"/>
    <d v="2022-12-27T00:00:00"/>
  </r>
  <r>
    <x v="5"/>
    <s v="ST"/>
    <x v="9"/>
    <x v="16"/>
    <x v="0"/>
    <n v="537481"/>
    <n v="399000"/>
    <x v="1"/>
    <s v="YES"/>
    <d v="2022-12-27T00:00:00"/>
  </r>
  <r>
    <x v="5"/>
    <s v="ST"/>
    <x v="10"/>
    <x v="12"/>
    <x v="3"/>
    <n v="537352"/>
    <n v="340000"/>
    <x v="1"/>
    <s v="YES"/>
    <d v="2022-12-20T00:00:00"/>
  </r>
  <r>
    <x v="5"/>
    <s v="ST"/>
    <x v="11"/>
    <x v="17"/>
    <x v="0"/>
    <n v="537498"/>
    <n v="370000"/>
    <x v="1"/>
    <s v="YES"/>
    <d v="2022-12-28T00:00:00"/>
  </r>
  <r>
    <x v="6"/>
    <s v="TI"/>
    <x v="4"/>
    <x v="18"/>
    <x v="1"/>
    <n v="537545"/>
    <n v="939011"/>
    <x v="1"/>
    <s v="YES"/>
    <d v="2022-12-30T00:00:00"/>
  </r>
  <r>
    <x v="6"/>
    <s v="TI"/>
    <x v="10"/>
    <x v="19"/>
    <x v="0"/>
    <n v="537191"/>
    <n v="735000"/>
    <x v="1"/>
    <s v="YES"/>
    <d v="2022-12-12T00:00:00"/>
  </r>
  <r>
    <x v="6"/>
    <s v="TI"/>
    <x v="10"/>
    <x v="19"/>
    <x v="0"/>
    <n v="537293"/>
    <n v="550000"/>
    <x v="1"/>
    <s v="YES"/>
    <d v="2022-12-16T00:00:00"/>
  </r>
  <r>
    <x v="6"/>
    <s v="TI"/>
    <x v="4"/>
    <x v="20"/>
    <x v="0"/>
    <n v="537242"/>
    <n v="470205"/>
    <x v="0"/>
    <s v="YES"/>
    <d v="2022-12-14T00:00:00"/>
  </r>
  <r>
    <x v="6"/>
    <s v="TI"/>
    <x v="12"/>
    <x v="21"/>
    <x v="0"/>
    <n v="537307"/>
    <n v="360000"/>
    <x v="1"/>
    <s v="YES"/>
    <d v="2022-12-16T00:00:00"/>
  </r>
  <r>
    <x v="6"/>
    <s v="TI"/>
    <x v="4"/>
    <x v="20"/>
    <x v="0"/>
    <n v="537515"/>
    <n v="413640"/>
    <x v="0"/>
    <s v="YES"/>
    <d v="2022-12-29T00:00:00"/>
  </r>
  <r>
    <x v="6"/>
    <s v="TI"/>
    <x v="10"/>
    <x v="22"/>
    <x v="0"/>
    <n v="537310"/>
    <n v="215000"/>
    <x v="1"/>
    <s v="YES"/>
    <d v="2022-12-16T00:00:00"/>
  </r>
  <r>
    <x v="6"/>
    <s v="TI"/>
    <x v="4"/>
    <x v="20"/>
    <x v="2"/>
    <n v="537402"/>
    <n v="459640"/>
    <x v="0"/>
    <s v="YES"/>
    <d v="2022-12-22T00:00:00"/>
  </r>
  <r>
    <x v="6"/>
    <s v="TI"/>
    <x v="10"/>
    <x v="22"/>
    <x v="0"/>
    <n v="537277"/>
    <n v="549000"/>
    <x v="1"/>
    <s v="YES"/>
    <d v="2022-12-15T00:00:00"/>
  </r>
  <r>
    <x v="6"/>
    <s v="TI"/>
    <x v="12"/>
    <x v="21"/>
    <x v="2"/>
    <n v="537172"/>
    <n v="391880"/>
    <x v="1"/>
    <s v="YES"/>
    <d v="2022-12-09T00:00:00"/>
  </r>
  <r>
    <x v="6"/>
    <s v="TI"/>
    <x v="10"/>
    <x v="22"/>
    <x v="0"/>
    <n v="537517"/>
    <n v="545000"/>
    <x v="1"/>
    <s v="YES"/>
    <d v="2022-12-29T00:00:00"/>
  </r>
  <r>
    <x v="6"/>
    <s v="TI"/>
    <x v="4"/>
    <x v="20"/>
    <x v="0"/>
    <n v="537521"/>
    <n v="659870"/>
    <x v="0"/>
    <s v="YES"/>
    <d v="2022-12-29T00:00:00"/>
  </r>
  <r>
    <x v="6"/>
    <s v="TI"/>
    <x v="4"/>
    <x v="18"/>
    <x v="1"/>
    <n v="537530"/>
    <n v="9787500"/>
    <x v="1"/>
    <s v="YES"/>
    <d v="2022-12-30T00:00:00"/>
  </r>
  <r>
    <x v="6"/>
    <s v="TI"/>
    <x v="10"/>
    <x v="22"/>
    <x v="1"/>
    <n v="537531"/>
    <n v="425000"/>
    <x v="1"/>
    <s v="YES"/>
    <d v="2022-12-30T00:00:00"/>
  </r>
  <r>
    <x v="6"/>
    <s v="TI"/>
    <x v="10"/>
    <x v="19"/>
    <x v="0"/>
    <n v="537540"/>
    <n v="180000"/>
    <x v="1"/>
    <s v="YES"/>
    <d v="2022-12-30T00:00:00"/>
  </r>
  <r>
    <x v="6"/>
    <s v="TI"/>
    <x v="10"/>
    <x v="22"/>
    <x v="0"/>
    <n v="537059"/>
    <n v="400000"/>
    <x v="1"/>
    <s v="YES"/>
    <d v="2022-12-01T00:00:00"/>
  </r>
  <r>
    <x v="6"/>
    <s v="TI"/>
    <x v="10"/>
    <x v="19"/>
    <x v="0"/>
    <n v="537180"/>
    <n v="425000"/>
    <x v="1"/>
    <s v="YES"/>
    <d v="2022-12-09T00:00:00"/>
  </r>
  <r>
    <x v="6"/>
    <s v="TI"/>
    <x v="10"/>
    <x v="22"/>
    <x v="1"/>
    <n v="537089"/>
    <n v="5385000"/>
    <x v="1"/>
    <s v="YES"/>
    <d v="2022-12-02T00:00:00"/>
  </r>
  <r>
    <x v="7"/>
    <s v="TT"/>
    <x v="13"/>
    <x v="8"/>
    <x v="0"/>
    <n v="537358"/>
    <n v="250000"/>
    <x v="0"/>
    <s v="YES"/>
    <d v="2022-12-20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">
  <r>
    <x v="0"/>
    <s v="FA"/>
    <x v="0"/>
    <s v="004-302-19"/>
    <n v="537141"/>
    <n v="100000"/>
    <d v="2022-12-07T00:00:00"/>
    <x v="0"/>
  </r>
  <r>
    <x v="1"/>
    <s v="FC"/>
    <x v="1"/>
    <s v="007-631-16"/>
    <n v="537133"/>
    <n v="186000"/>
    <d v="2022-12-06T00:00:00"/>
    <x v="1"/>
  </r>
  <r>
    <x v="1"/>
    <s v="FC"/>
    <x v="1"/>
    <s v="008-571-20"/>
    <n v="537233"/>
    <n v="116443"/>
    <d v="2022-12-14T00:00:00"/>
    <x v="2"/>
  </r>
  <r>
    <x v="2"/>
    <s v="ST"/>
    <x v="1"/>
    <s v="009-216-01"/>
    <n v="537271"/>
    <n v="220000"/>
    <d v="2022-12-15T00:00:00"/>
    <x v="3"/>
  </r>
  <r>
    <x v="2"/>
    <s v="ST"/>
    <x v="2"/>
    <s v="001-032-25"/>
    <n v="537327"/>
    <n v="410000"/>
    <d v="2022-12-19T00:00:00"/>
    <x v="4"/>
  </r>
  <r>
    <x v="2"/>
    <s v="ST"/>
    <x v="2"/>
    <s v="009-671-02"/>
    <n v="537488"/>
    <n v="340000"/>
    <d v="2022-12-28T00:00:00"/>
    <x v="1"/>
  </r>
  <r>
    <x v="3"/>
    <s v="TI"/>
    <x v="1"/>
    <s v="002-322-02"/>
    <n v="537055"/>
    <n v="220000"/>
    <d v="2022-12-01T00:00:00"/>
    <x v="5"/>
  </r>
  <r>
    <x v="3"/>
    <s v="TI"/>
    <x v="1"/>
    <s v="003-242-04"/>
    <n v="537210"/>
    <n v="611800"/>
    <d v="2022-12-12T00:00:00"/>
    <x v="6"/>
  </r>
  <r>
    <x v="3"/>
    <s v="TI"/>
    <x v="1"/>
    <s v="010-472-41"/>
    <n v="537219"/>
    <n v="324686"/>
    <d v="2022-12-13T00:00:00"/>
    <x v="3"/>
  </r>
  <r>
    <x v="3"/>
    <s v="TI"/>
    <x v="3"/>
    <s v="008-712-11"/>
    <n v="537316"/>
    <n v="630000"/>
    <d v="2022-12-19T00:00:00"/>
    <x v="7"/>
  </r>
  <r>
    <x v="3"/>
    <s v="TI"/>
    <x v="2"/>
    <s v="002-751-04"/>
    <n v="537392"/>
    <n v="569000"/>
    <d v="2022-12-22T00:00:00"/>
    <x v="8"/>
  </r>
  <r>
    <x v="4"/>
    <m/>
    <x v="4"/>
    <m/>
    <m/>
    <m/>
    <m/>
    <x v="9"/>
  </r>
  <r>
    <x v="4"/>
    <m/>
    <x v="4"/>
    <m/>
    <m/>
    <m/>
    <m/>
    <x v="9"/>
  </r>
  <r>
    <x v="4"/>
    <m/>
    <x v="4"/>
    <m/>
    <m/>
    <m/>
    <m/>
    <x v="9"/>
  </r>
  <r>
    <x v="4"/>
    <m/>
    <x v="4"/>
    <m/>
    <m/>
    <m/>
    <m/>
    <x v="9"/>
  </r>
  <r>
    <x v="4"/>
    <m/>
    <x v="4"/>
    <m/>
    <m/>
    <m/>
    <m/>
    <x v="9"/>
  </r>
  <r>
    <x v="4"/>
    <m/>
    <x v="4"/>
    <m/>
    <m/>
    <m/>
    <m/>
    <x v="9"/>
  </r>
  <r>
    <x v="4"/>
    <m/>
    <x v="4"/>
    <m/>
    <m/>
    <m/>
    <m/>
    <x v="9"/>
  </r>
  <r>
    <x v="4"/>
    <m/>
    <x v="4"/>
    <m/>
    <m/>
    <m/>
    <m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59" firstHeaderRow="1" firstDataRow="2" firstDataCol="3" rowPageCount="2" colPageCount="1"/>
  <pivotFields count="10">
    <pivotField name="TITLE COMPANY" axis="axisRow" compact="0" showAll="0">
      <items count="10">
        <item m="1"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/>
    <pivotField axis="axisRow" compact="0" showAll="0">
      <items count="16"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>
      <items count="25"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axis="axisPage" compact="0" showAll="0">
      <items count="6">
        <item m="1" x="4"/>
        <item x="0"/>
        <item x="1"/>
        <item x="2"/>
        <item x="3"/>
        <item t="default"/>
      </items>
    </pivotField>
    <pivotField dataField="1" compact="0" showAll="0"/>
    <pivotField dataField="1" compact="0" showAll="0"/>
    <pivotField name="BUILDER/DEVELOPER DEAL" axis="axisPage" compact="0" showAll="0">
      <items count="4">
        <item m="1" x="2"/>
        <item x="0"/>
        <item x="1"/>
        <item t="default"/>
      </items>
    </pivotField>
    <pivotField compact="0" showAll="0"/>
    <pivotField compact="0" showAll="0"/>
  </pivotFields>
  <rowFields count="3">
    <field x="0"/>
    <field x="2"/>
    <field x="3"/>
  </rowFields>
  <rowItems count="54">
    <i>
      <x v="1"/>
    </i>
    <i r="1">
      <x v="1"/>
    </i>
    <i r="2">
      <x v="1"/>
    </i>
    <i>
      <x v="2"/>
    </i>
    <i r="1">
      <x v="2"/>
    </i>
    <i r="2">
      <x v="2"/>
    </i>
    <i r="1">
      <x v="3"/>
    </i>
    <i r="2">
      <x v="3"/>
    </i>
    <i r="1">
      <x v="4"/>
    </i>
    <i r="2">
      <x v="3"/>
    </i>
    <i r="1">
      <x v="5"/>
    </i>
    <i r="2">
      <x v="4"/>
    </i>
    <i>
      <x v="3"/>
    </i>
    <i r="1">
      <x v="6"/>
    </i>
    <i r="2">
      <x v="5"/>
    </i>
    <i r="1">
      <x v="7"/>
    </i>
    <i r="2">
      <x v="6"/>
    </i>
    <i r="1">
      <x v="8"/>
    </i>
    <i r="2">
      <x v="7"/>
    </i>
    <i r="1">
      <x v="9"/>
    </i>
    <i r="2">
      <x v="8"/>
    </i>
    <i>
      <x v="4"/>
    </i>
    <i r="1">
      <x v="10"/>
    </i>
    <i r="2">
      <x v="9"/>
    </i>
    <i>
      <x v="5"/>
    </i>
    <i r="1">
      <x v="9"/>
    </i>
    <i r="2">
      <x v="10"/>
    </i>
    <i>
      <x v="6"/>
    </i>
    <i r="1">
      <x v="5"/>
    </i>
    <i r="2">
      <x v="12"/>
    </i>
    <i r="2">
      <x v="16"/>
    </i>
    <i r="1">
      <x v="10"/>
    </i>
    <i r="2">
      <x v="17"/>
    </i>
    <i r="1">
      <x v="11"/>
    </i>
    <i r="2">
      <x v="11"/>
    </i>
    <i r="2">
      <x v="13"/>
    </i>
    <i r="1">
      <x v="12"/>
    </i>
    <i r="2">
      <x v="14"/>
    </i>
    <i r="2">
      <x v="18"/>
    </i>
    <i r="1">
      <x v="13"/>
    </i>
    <i r="2">
      <x v="15"/>
    </i>
    <i>
      <x v="7"/>
    </i>
    <i r="1">
      <x v="5"/>
    </i>
    <i r="2">
      <x v="19"/>
    </i>
    <i r="2">
      <x v="21"/>
    </i>
    <i r="1">
      <x v="11"/>
    </i>
    <i r="2">
      <x v="20"/>
    </i>
    <i r="2">
      <x v="23"/>
    </i>
    <i r="1">
      <x v="13"/>
    </i>
    <i r="2">
      <x v="22"/>
    </i>
    <i>
      <x v="8"/>
    </i>
    <i r="1">
      <x v="14"/>
    </i>
    <i r="2"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UME" fld="6" baseField="0" baseItem="0" numFmtId="164"/>
    <dataField name="% OF CLOSINGS" fld="5" subtotal="count" showDataAs="percentOfTotal" baseField="0" baseItem="0" numFmtId="10"/>
    <dataField name="% OF DOLLAR VOLUME" fld="6" showDataAs="percentOfTotal" baseField="0" baseItem="0" numFmtId="10"/>
  </dataFields>
  <pivotTableStyleInfo name="PivotStyleDark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37" firstHeaderRow="1" firstDataRow="2" firstDataCol="2" rowPageCount="1" colPageCount="1"/>
  <pivotFields count="8">
    <pivotField name="TITLE COMPANY" axis="axisRow" compact="0" showAll="0" insertBlankRow="1">
      <items count="14">
        <item m="1" x="9"/>
        <item m="1" x="8"/>
        <item m="1" x="7"/>
        <item x="0"/>
        <item x="1"/>
        <item m="1" x="12"/>
        <item m="1" x="10"/>
        <item x="3"/>
        <item m="1" x="11"/>
        <item m="1" x="5"/>
        <item m="1" x="6"/>
        <item x="2"/>
        <item x="4"/>
        <item t="default"/>
      </items>
    </pivotField>
    <pivotField compact="0" showAll="0" insertBlankRow="1"/>
    <pivotField axis="axisPage" compact="0" showAll="0" insertBlankRow="1">
      <items count="11">
        <item x="2"/>
        <item m="1" x="5"/>
        <item x="1"/>
        <item x="0"/>
        <item m="1" x="7"/>
        <item m="1" x="8"/>
        <item m="1" x="9"/>
        <item m="1" x="6"/>
        <item x="3"/>
        <item x="4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05">
        <item m="1" x="30"/>
        <item m="1" x="90"/>
        <item m="1" x="102"/>
        <item m="1" x="19"/>
        <item m="1" x="58"/>
        <item m="1" x="33"/>
        <item m="1" x="62"/>
        <item m="1" x="32"/>
        <item x="0"/>
        <item m="1" x="51"/>
        <item m="1" x="40"/>
        <item m="1" x="25"/>
        <item m="1" x="38"/>
        <item m="1" x="17"/>
        <item m="1" x="12"/>
        <item m="1" x="98"/>
        <item m="1" x="24"/>
        <item m="1" x="56"/>
        <item m="1" x="49"/>
        <item m="1" x="84"/>
        <item m="1" x="73"/>
        <item m="1" x="26"/>
        <item m="1" x="31"/>
        <item m="1" x="79"/>
        <item m="1" x="34"/>
        <item m="1" x="60"/>
        <item m="1" x="10"/>
        <item m="1" x="36"/>
        <item m="1" x="35"/>
        <item m="1" x="100"/>
        <item m="1" x="87"/>
        <item m="1" x="103"/>
        <item m="1" x="50"/>
        <item m="1" x="83"/>
        <item m="1" x="11"/>
        <item m="1" x="22"/>
        <item m="1" x="86"/>
        <item m="1" x="93"/>
        <item m="1" x="69"/>
        <item m="1" x="77"/>
        <item m="1" x="20"/>
        <item m="1" x="42"/>
        <item m="1" x="82"/>
        <item m="1" x="14"/>
        <item m="1" x="70"/>
        <item m="1" x="95"/>
        <item m="1" x="47"/>
        <item m="1" x="97"/>
        <item m="1" x="55"/>
        <item m="1" x="101"/>
        <item m="1" x="72"/>
        <item m="1" x="61"/>
        <item m="1" x="37"/>
        <item x="1"/>
        <item m="1" x="41"/>
        <item m="1" x="29"/>
        <item m="1" x="64"/>
        <item m="1" x="76"/>
        <item m="1" x="23"/>
        <item m="1" x="91"/>
        <item m="1" x="68"/>
        <item m="1" x="88"/>
        <item x="4"/>
        <item m="1" x="85"/>
        <item m="1" x="99"/>
        <item m="1" x="67"/>
        <item m="1" x="74"/>
        <item m="1" x="45"/>
        <item m="1" x="96"/>
        <item m="1" x="27"/>
        <item m="1" x="81"/>
        <item m="1" x="92"/>
        <item m="1" x="44"/>
        <item m="1" x="28"/>
        <item m="1" x="48"/>
        <item m="1" x="21"/>
        <item m="1" x="16"/>
        <item m="1" x="66"/>
        <item m="1" x="89"/>
        <item m="1" x="18"/>
        <item m="1" x="78"/>
        <item m="1" x="59"/>
        <item x="2"/>
        <item m="1" x="65"/>
        <item m="1" x="13"/>
        <item m="1" x="71"/>
        <item x="5"/>
        <item m="1" x="57"/>
        <item m="1" x="15"/>
        <item m="1" x="94"/>
        <item m="1" x="75"/>
        <item m="1" x="80"/>
        <item m="1" x="43"/>
        <item m="1" x="39"/>
        <item m="1" x="63"/>
        <item m="1" x="54"/>
        <item m="1" x="52"/>
        <item m="1" x="46"/>
        <item m="1" x="53"/>
        <item x="9"/>
        <item x="3"/>
        <item x="6"/>
        <item x="7"/>
        <item x="8"/>
        <item t="default"/>
      </items>
    </pivotField>
  </pivotFields>
  <rowFields count="2">
    <field x="7"/>
    <field x="0"/>
  </rowFields>
  <rowItems count="33">
    <i>
      <x v="8"/>
    </i>
    <i r="1">
      <x v="3"/>
    </i>
    <i t="blank">
      <x v="8"/>
    </i>
    <i>
      <x v="53"/>
    </i>
    <i r="1">
      <x v="4"/>
    </i>
    <i r="1">
      <x v="11"/>
    </i>
    <i t="blank">
      <x v="53"/>
    </i>
    <i>
      <x v="62"/>
    </i>
    <i r="1">
      <x v="11"/>
    </i>
    <i t="blank">
      <x v="62"/>
    </i>
    <i>
      <x v="82"/>
    </i>
    <i r="1">
      <x v="4"/>
    </i>
    <i t="blank">
      <x v="82"/>
    </i>
    <i>
      <x v="86"/>
    </i>
    <i r="1">
      <x v="7"/>
    </i>
    <i t="blank">
      <x v="86"/>
    </i>
    <i>
      <x v="99"/>
    </i>
    <i r="1">
      <x v="12"/>
    </i>
    <i t="blank">
      <x v="99"/>
    </i>
    <i>
      <x v="100"/>
    </i>
    <i r="1">
      <x v="7"/>
    </i>
    <i r="1">
      <x v="11"/>
    </i>
    <i t="blank">
      <x v="100"/>
    </i>
    <i>
      <x v="101"/>
    </i>
    <i r="1">
      <x v="7"/>
    </i>
    <i t="blank">
      <x v="101"/>
    </i>
    <i>
      <x v="102"/>
    </i>
    <i r="1">
      <x v="7"/>
    </i>
    <i t="blank">
      <x v="102"/>
    </i>
    <i>
      <x v="103"/>
    </i>
    <i r="1">
      <x v="7"/>
    </i>
    <i t="blank">
      <x v="10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5" name="Table5" displayName="Table5" ref="A1:J61" totalsRowShown="0" headerRowDxfId="5">
  <autoFilter ref="A1:J61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20" totalsRowShown="0" headerRowDxfId="4">
  <autoFilter ref="A1:H20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E72" totalsRowShown="0" headerRowDxfId="3" headerRowBorderDxfId="2" tableBorderDxfId="1" totalsRowBorderDxfId="0">
  <autoFilter ref="A1:E72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0"/>
  <sheetViews>
    <sheetView tabSelected="1" workbookViewId="0">
      <selection activeCell="G1" sqref="G1"/>
    </sheetView>
  </sheetViews>
  <sheetFormatPr defaultRowHeight="12.75"/>
  <cols>
    <col min="1" max="1" width="30.28515625" customWidth="1"/>
    <col min="2" max="2" width="11.5703125" style="43" customWidth="1"/>
    <col min="3" max="3" width="18" style="38" customWidth="1"/>
    <col min="4" max="4" width="13.140625" style="9" customWidth="1"/>
    <col min="5" max="5" width="18.85546875" style="9" customWidth="1"/>
    <col min="6" max="6" width="12.85546875" customWidth="1"/>
    <col min="7" max="7" width="18.5703125" customWidth="1"/>
  </cols>
  <sheetData>
    <row r="1" spans="1:7" ht="15.75">
      <c r="A1" s="1" t="s">
        <v>47</v>
      </c>
    </row>
    <row r="2" spans="1:7">
      <c r="A2" s="2" t="s">
        <v>52</v>
      </c>
    </row>
    <row r="3" spans="1:7">
      <c r="A3" s="2"/>
    </row>
    <row r="4" spans="1:7" ht="13.5" thickBot="1">
      <c r="A4" s="2"/>
    </row>
    <row r="5" spans="1:7" ht="16.5" thickBot="1">
      <c r="A5" s="124" t="s">
        <v>4</v>
      </c>
      <c r="B5" s="125"/>
      <c r="C5" s="125"/>
      <c r="D5" s="125"/>
      <c r="E5" s="125"/>
      <c r="F5" s="125"/>
      <c r="G5" s="126"/>
    </row>
    <row r="6" spans="1:7" ht="25.5">
      <c r="A6" s="6" t="s">
        <v>7</v>
      </c>
      <c r="B6" s="45" t="s">
        <v>8</v>
      </c>
      <c r="C6" s="26" t="s">
        <v>9</v>
      </c>
      <c r="D6" s="8" t="s">
        <v>8</v>
      </c>
      <c r="E6" s="8" t="s">
        <v>9</v>
      </c>
      <c r="F6" s="123" t="s">
        <v>50</v>
      </c>
      <c r="G6" s="123" t="s">
        <v>51</v>
      </c>
    </row>
    <row r="7" spans="1:7">
      <c r="A7" s="131" t="s">
        <v>53</v>
      </c>
      <c r="B7" s="132">
        <v>28</v>
      </c>
      <c r="C7" s="73">
        <v>12562448.16</v>
      </c>
      <c r="D7" s="133">
        <f>B7/$B$15</f>
        <v>0.46666666666666667</v>
      </c>
      <c r="E7" s="50">
        <f>C7/$C$15</f>
        <v>0.22461162320400505</v>
      </c>
      <c r="F7" s="134">
        <v>1</v>
      </c>
      <c r="G7" s="109">
        <f>RANK(C7,$C$7:$C$14)</f>
        <v>3</v>
      </c>
    </row>
    <row r="8" spans="1:7">
      <c r="A8" s="131" t="s">
        <v>58</v>
      </c>
      <c r="B8" s="72">
        <v>18</v>
      </c>
      <c r="C8" s="136">
        <v>22890746</v>
      </c>
      <c r="D8" s="23">
        <f>B8/$B$15</f>
        <v>0.3</v>
      </c>
      <c r="E8" s="135">
        <f>C8/$C$15</f>
        <v>0.40927751899360559</v>
      </c>
      <c r="F8" s="77">
        <v>2</v>
      </c>
      <c r="G8" s="134">
        <f>RANK(C8,$C$7:$C$14)</f>
        <v>1</v>
      </c>
    </row>
    <row r="9" spans="1:7">
      <c r="A9" s="88" t="s">
        <v>66</v>
      </c>
      <c r="B9" s="84">
        <v>5</v>
      </c>
      <c r="C9" s="122">
        <v>16780000</v>
      </c>
      <c r="D9" s="23">
        <f t="shared" ref="D9" si="0">B9/$B$15</f>
        <v>8.3333333333333329E-2</v>
      </c>
      <c r="E9" s="23">
        <f t="shared" ref="E9" si="1">C9/$C$15</f>
        <v>0.30001978828967396</v>
      </c>
      <c r="F9" s="77">
        <v>3</v>
      </c>
      <c r="G9" s="109">
        <f>RANK(C9,$C$7:$C$14)</f>
        <v>2</v>
      </c>
    </row>
    <row r="10" spans="1:7">
      <c r="A10" s="71" t="s">
        <v>71</v>
      </c>
      <c r="B10" s="72">
        <v>5</v>
      </c>
      <c r="C10" s="73">
        <v>2032500</v>
      </c>
      <c r="D10" s="23">
        <f>B10/$B$15</f>
        <v>8.3333333333333329E-2</v>
      </c>
      <c r="E10" s="23">
        <f>C10/$C$15</f>
        <v>3.6340299147721238E-2</v>
      </c>
      <c r="F10" s="77">
        <v>3</v>
      </c>
      <c r="G10" s="109">
        <f>RANK(C10,$C$7:$C$14)</f>
        <v>4</v>
      </c>
    </row>
    <row r="11" spans="1:7">
      <c r="A11" s="71" t="s">
        <v>60</v>
      </c>
      <c r="B11" s="72">
        <v>1</v>
      </c>
      <c r="C11" s="73">
        <v>624950</v>
      </c>
      <c r="D11" s="23">
        <f>B11/$B$15</f>
        <v>1.6666666666666666E-2</v>
      </c>
      <c r="E11" s="23">
        <f>C11/$C$15</f>
        <v>1.1173859755162798E-2</v>
      </c>
      <c r="F11" s="77">
        <v>4</v>
      </c>
      <c r="G11" s="109">
        <f>RANK(C11,$C$7:$C$14)</f>
        <v>5</v>
      </c>
    </row>
    <row r="12" spans="1:7">
      <c r="A12" s="88" t="s">
        <v>95</v>
      </c>
      <c r="B12" s="84">
        <v>1</v>
      </c>
      <c r="C12" s="122">
        <v>409000</v>
      </c>
      <c r="D12" s="23">
        <f>B12/$B$15</f>
        <v>1.6666666666666666E-2</v>
      </c>
      <c r="E12" s="23">
        <f>C12/$C$15</f>
        <v>7.3127588444860938E-3</v>
      </c>
      <c r="F12" s="77">
        <v>4</v>
      </c>
      <c r="G12" s="109">
        <f>RANK(C12,$C$7:$C$14)</f>
        <v>6</v>
      </c>
    </row>
    <row r="13" spans="1:7">
      <c r="A13" s="88" t="s">
        <v>98</v>
      </c>
      <c r="B13" s="84">
        <v>1</v>
      </c>
      <c r="C13" s="122">
        <v>380000</v>
      </c>
      <c r="D13" s="23">
        <f>B13/$B$15</f>
        <v>1.6666666666666666E-2</v>
      </c>
      <c r="E13" s="23">
        <f>C13/$C$15</f>
        <v>6.7942502711606746E-3</v>
      </c>
      <c r="F13" s="77">
        <v>4</v>
      </c>
      <c r="G13" s="109">
        <f>RANK(C13,$C$7:$C$14)</f>
        <v>7</v>
      </c>
    </row>
    <row r="14" spans="1:7">
      <c r="A14" s="71" t="s">
        <v>90</v>
      </c>
      <c r="B14" s="72">
        <v>1</v>
      </c>
      <c r="C14" s="73">
        <v>250000</v>
      </c>
      <c r="D14" s="23">
        <f>B14/$B$15</f>
        <v>1.6666666666666666E-2</v>
      </c>
      <c r="E14" s="23">
        <f>C14/$C$15</f>
        <v>4.4699014941846542E-3</v>
      </c>
      <c r="F14" s="77">
        <v>4</v>
      </c>
      <c r="G14" s="109">
        <f>RANK(C14,$C$7:$C$14)</f>
        <v>8</v>
      </c>
    </row>
    <row r="15" spans="1:7">
      <c r="A15" s="85" t="s">
        <v>23</v>
      </c>
      <c r="B15" s="86">
        <f>SUM(B7:B14)</f>
        <v>60</v>
      </c>
      <c r="C15" s="87">
        <f>SUM(C7:C14)</f>
        <v>55929644.159999996</v>
      </c>
      <c r="D15" s="30">
        <f>SUM(D7:D14)</f>
        <v>1.0000000000000002</v>
      </c>
      <c r="E15" s="30">
        <f>SUM(E7:E14)</f>
        <v>1</v>
      </c>
      <c r="F15" s="31"/>
      <c r="G15" s="31"/>
    </row>
    <row r="16" spans="1:7" ht="13.5" thickBot="1">
      <c r="A16" s="81"/>
      <c r="B16" s="82"/>
      <c r="C16" s="83"/>
    </row>
    <row r="17" spans="1:7" ht="16.5" thickBot="1">
      <c r="A17" s="127" t="s">
        <v>10</v>
      </c>
      <c r="B17" s="128"/>
      <c r="C17" s="128"/>
      <c r="D17" s="128"/>
      <c r="E17" s="128"/>
      <c r="F17" s="128"/>
      <c r="G17" s="129"/>
    </row>
    <row r="18" spans="1:7">
      <c r="A18" s="3"/>
      <c r="B18" s="44"/>
      <c r="C18" s="39"/>
      <c r="D18" s="4" t="s">
        <v>5</v>
      </c>
      <c r="E18" s="4" t="s">
        <v>5</v>
      </c>
      <c r="F18" s="5" t="s">
        <v>6</v>
      </c>
      <c r="G18" s="5" t="s">
        <v>6</v>
      </c>
    </row>
    <row r="19" spans="1:7">
      <c r="A19" s="6" t="s">
        <v>11</v>
      </c>
      <c r="B19" s="45" t="s">
        <v>8</v>
      </c>
      <c r="C19" s="26" t="s">
        <v>9</v>
      </c>
      <c r="D19" s="8" t="s">
        <v>8</v>
      </c>
      <c r="E19" s="8" t="s">
        <v>9</v>
      </c>
      <c r="F19" s="7" t="s">
        <v>8</v>
      </c>
      <c r="G19" s="7" t="s">
        <v>9</v>
      </c>
    </row>
    <row r="20" spans="1:7">
      <c r="A20" s="131" t="s">
        <v>58</v>
      </c>
      <c r="B20" s="132">
        <v>5</v>
      </c>
      <c r="C20" s="136">
        <v>2355486</v>
      </c>
      <c r="D20" s="135">
        <f>B20/$B$24</f>
        <v>0.45454545454545453</v>
      </c>
      <c r="E20" s="135">
        <f>C20/$C$24</f>
        <v>0.6318484069841459</v>
      </c>
      <c r="F20" s="137">
        <v>1</v>
      </c>
      <c r="G20" s="137">
        <f>RANK(C20,$C$20:$C$23)</f>
        <v>1</v>
      </c>
    </row>
    <row r="21" spans="1:7">
      <c r="A21" s="71" t="s">
        <v>53</v>
      </c>
      <c r="B21" s="72">
        <v>3</v>
      </c>
      <c r="C21" s="73">
        <v>970000</v>
      </c>
      <c r="D21" s="23">
        <f>B21/$B$24</f>
        <v>0.27272727272727271</v>
      </c>
      <c r="E21" s="23">
        <f>C21/$C$24</f>
        <v>0.2601980885365574</v>
      </c>
      <c r="F21" s="77">
        <v>2</v>
      </c>
      <c r="G21" s="77">
        <f>RANK(C21,$C$20:$C$23)</f>
        <v>2</v>
      </c>
    </row>
    <row r="22" spans="1:7">
      <c r="A22" s="71" t="s">
        <v>71</v>
      </c>
      <c r="B22" s="72">
        <v>2</v>
      </c>
      <c r="C22" s="73">
        <v>302443</v>
      </c>
      <c r="D22" s="23">
        <f>B22/$B$24</f>
        <v>0.18181818181818182</v>
      </c>
      <c r="E22" s="23">
        <f>C22/$C$24</f>
        <v>8.1128959269342313E-2</v>
      </c>
      <c r="F22" s="77">
        <v>3</v>
      </c>
      <c r="G22" s="77">
        <f>RANK(C22,$C$20:$C$23)</f>
        <v>3</v>
      </c>
    </row>
    <row r="23" spans="1:7">
      <c r="A23" s="71" t="s">
        <v>66</v>
      </c>
      <c r="B23" s="72">
        <v>1</v>
      </c>
      <c r="C23" s="73">
        <v>100000</v>
      </c>
      <c r="D23" s="23">
        <f>B23/$B$24</f>
        <v>9.0909090909090912E-2</v>
      </c>
      <c r="E23" s="23">
        <f>C23/$C$24</f>
        <v>2.6824545209954375E-2</v>
      </c>
      <c r="F23" s="77">
        <v>4</v>
      </c>
      <c r="G23" s="77">
        <f>RANK(C23,$C$20:$C$23)</f>
        <v>4</v>
      </c>
    </row>
    <row r="24" spans="1:7">
      <c r="A24" s="32" t="s">
        <v>23</v>
      </c>
      <c r="B24" s="46">
        <f>SUM(B20:B23)</f>
        <v>11</v>
      </c>
      <c r="C24" s="33">
        <f>SUM(C20:C23)</f>
        <v>3727929</v>
      </c>
      <c r="D24" s="30">
        <f>SUM(D20:D23)</f>
        <v>1</v>
      </c>
      <c r="E24" s="30">
        <f>SUM(E20:E23)</f>
        <v>0.99999999999999989</v>
      </c>
      <c r="F24" s="31"/>
      <c r="G24" s="31"/>
    </row>
    <row r="25" spans="1:7" ht="13.5" thickBot="1"/>
    <row r="26" spans="1:7" ht="16.5" thickBot="1">
      <c r="A26" s="124" t="s">
        <v>12</v>
      </c>
      <c r="B26" s="125"/>
      <c r="C26" s="125"/>
      <c r="D26" s="125"/>
      <c r="E26" s="125"/>
      <c r="F26" s="125"/>
      <c r="G26" s="126"/>
    </row>
    <row r="27" spans="1:7">
      <c r="A27" s="3"/>
      <c r="B27" s="44"/>
      <c r="C27" s="39"/>
      <c r="D27" s="4" t="s">
        <v>5</v>
      </c>
      <c r="E27" s="4" t="s">
        <v>5</v>
      </c>
      <c r="F27" s="5" t="s">
        <v>6</v>
      </c>
      <c r="G27" s="5" t="s">
        <v>6</v>
      </c>
    </row>
    <row r="28" spans="1:7">
      <c r="A28" s="6" t="s">
        <v>11</v>
      </c>
      <c r="B28" s="45" t="s">
        <v>8</v>
      </c>
      <c r="C28" s="26" t="s">
        <v>9</v>
      </c>
      <c r="D28" s="8" t="s">
        <v>8</v>
      </c>
      <c r="E28" s="8" t="s">
        <v>9</v>
      </c>
      <c r="F28" s="7" t="s">
        <v>8</v>
      </c>
      <c r="G28" s="7" t="s">
        <v>9</v>
      </c>
    </row>
    <row r="29" spans="1:7">
      <c r="A29" s="131" t="s">
        <v>53</v>
      </c>
      <c r="B29" s="132">
        <v>31</v>
      </c>
      <c r="C29" s="73">
        <v>13532448.16</v>
      </c>
      <c r="D29" s="135">
        <f t="shared" ref="D29:D36" si="2">B29/$B$37</f>
        <v>0.43661971830985913</v>
      </c>
      <c r="E29" s="23">
        <f t="shared" ref="E29:E36" si="3">C29/$C$37</f>
        <v>0.22683537802830733</v>
      </c>
      <c r="F29" s="137">
        <v>1</v>
      </c>
      <c r="G29" s="77">
        <f>RANK(C29,$C$29:$C$36)</f>
        <v>3</v>
      </c>
    </row>
    <row r="30" spans="1:7">
      <c r="A30" s="131" t="s">
        <v>58</v>
      </c>
      <c r="B30" s="72">
        <v>23</v>
      </c>
      <c r="C30" s="136">
        <v>25246232</v>
      </c>
      <c r="D30" s="23">
        <f t="shared" si="2"/>
        <v>0.323943661971831</v>
      </c>
      <c r="E30" s="135">
        <f t="shared" si="3"/>
        <v>0.42318570237998598</v>
      </c>
      <c r="F30" s="77">
        <v>2</v>
      </c>
      <c r="G30" s="137">
        <f>RANK(C30,$C$29:$C$36)</f>
        <v>1</v>
      </c>
    </row>
    <row r="31" spans="1:7">
      <c r="A31" s="71" t="s">
        <v>71</v>
      </c>
      <c r="B31" s="72">
        <v>7</v>
      </c>
      <c r="C31" s="73">
        <v>2334943</v>
      </c>
      <c r="D31" s="23">
        <f t="shared" si="2"/>
        <v>9.8591549295774641E-2</v>
      </c>
      <c r="E31" s="23">
        <f t="shared" si="3"/>
        <v>3.9139087903186175E-2</v>
      </c>
      <c r="F31" s="77">
        <v>3</v>
      </c>
      <c r="G31" s="77">
        <f>RANK(C31,$C$29:$C$36)</f>
        <v>4</v>
      </c>
    </row>
    <row r="32" spans="1:7">
      <c r="A32" s="71" t="s">
        <v>66</v>
      </c>
      <c r="B32" s="72">
        <v>6</v>
      </c>
      <c r="C32" s="73">
        <v>16880000</v>
      </c>
      <c r="D32" s="23">
        <f t="shared" ref="D32" si="4">B32/$B$37</f>
        <v>8.4507042253521125E-2</v>
      </c>
      <c r="E32" s="23">
        <f t="shared" ref="E32" si="5">C32/$C$37</f>
        <v>0.28294815068538404</v>
      </c>
      <c r="F32" s="77">
        <v>4</v>
      </c>
      <c r="G32" s="77">
        <f>RANK(C32,$C$29:$C$36)</f>
        <v>2</v>
      </c>
    </row>
    <row r="33" spans="1:7">
      <c r="A33" s="71" t="s">
        <v>60</v>
      </c>
      <c r="B33" s="72">
        <v>1</v>
      </c>
      <c r="C33" s="73">
        <v>624950</v>
      </c>
      <c r="D33" s="23">
        <f t="shared" si="2"/>
        <v>1.4084507042253521E-2</v>
      </c>
      <c r="E33" s="23">
        <f t="shared" si="3"/>
        <v>1.0475618884527887E-2</v>
      </c>
      <c r="F33" s="77">
        <v>5</v>
      </c>
      <c r="G33" s="77">
        <f>RANK(C33,$C$29:$C$36)</f>
        <v>5</v>
      </c>
    </row>
    <row r="34" spans="1:7">
      <c r="A34" s="71" t="s">
        <v>95</v>
      </c>
      <c r="B34" s="72">
        <v>1</v>
      </c>
      <c r="C34" s="73">
        <v>409000</v>
      </c>
      <c r="D34" s="23">
        <f t="shared" si="2"/>
        <v>1.4084507042253521E-2</v>
      </c>
      <c r="E34" s="23">
        <f t="shared" si="3"/>
        <v>6.8557934615119708E-3</v>
      </c>
      <c r="F34" s="77">
        <v>5</v>
      </c>
      <c r="G34" s="77">
        <f>RANK(C34,$C$29:$C$36)</f>
        <v>6</v>
      </c>
    </row>
    <row r="35" spans="1:7">
      <c r="A35" s="71" t="s">
        <v>98</v>
      </c>
      <c r="B35" s="72">
        <v>1</v>
      </c>
      <c r="C35" s="73">
        <v>380000</v>
      </c>
      <c r="D35" s="23">
        <f t="shared" si="2"/>
        <v>1.4084507042253521E-2</v>
      </c>
      <c r="E35" s="23">
        <f t="shared" si="3"/>
        <v>6.3696858566614882E-3</v>
      </c>
      <c r="F35" s="77">
        <v>5</v>
      </c>
      <c r="G35" s="77">
        <f>RANK(C35,$C$29:$C$36)</f>
        <v>7</v>
      </c>
    </row>
    <row r="36" spans="1:7">
      <c r="A36" s="71" t="s">
        <v>90</v>
      </c>
      <c r="B36" s="72">
        <v>1</v>
      </c>
      <c r="C36" s="73">
        <v>250000</v>
      </c>
      <c r="D36" s="23">
        <f t="shared" si="2"/>
        <v>1.4084507042253521E-2</v>
      </c>
      <c r="E36" s="23">
        <f t="shared" si="3"/>
        <v>4.1905828004351895E-3</v>
      </c>
      <c r="F36" s="77">
        <v>5</v>
      </c>
      <c r="G36" s="77">
        <f>RANK(C36,$C$29:$C$36)</f>
        <v>8</v>
      </c>
    </row>
    <row r="37" spans="1:7">
      <c r="A37" s="32" t="s">
        <v>23</v>
      </c>
      <c r="B37" s="47">
        <f>SUM(B29:B36)</f>
        <v>71</v>
      </c>
      <c r="C37" s="37">
        <f>SUM(C29:C36)</f>
        <v>59657573.159999996</v>
      </c>
      <c r="D37" s="30">
        <f>SUM(D29:D36)</f>
        <v>0.99999999999999989</v>
      </c>
      <c r="E37" s="30">
        <f>SUM(E29:E36)</f>
        <v>1.0000000000000002</v>
      </c>
      <c r="F37" s="31"/>
      <c r="G37" s="31"/>
    </row>
    <row r="39" spans="1:7">
      <c r="A39" s="130" t="s">
        <v>24</v>
      </c>
      <c r="B39" s="130"/>
      <c r="C39" s="130"/>
      <c r="D39" s="108" t="s">
        <v>43</v>
      </c>
    </row>
    <row r="40" spans="1:7">
      <c r="A40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7:G17"/>
    <mergeCell ref="A26:G26"/>
    <mergeCell ref="A39:C39"/>
  </mergeCells>
  <phoneticPr fontId="2" type="noConversion"/>
  <hyperlinks>
    <hyperlink ref="A40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1"/>
  <sheetViews>
    <sheetView workbookViewId="0">
      <selection activeCell="G1" sqref="G1"/>
    </sheetView>
  </sheetViews>
  <sheetFormatPr defaultRowHeight="12.75"/>
  <cols>
    <col min="1" max="1" width="30.28515625" customWidth="1"/>
    <col min="2" max="2" width="12.140625" style="64" customWidth="1"/>
    <col min="3" max="3" width="16.140625" style="97" customWidth="1"/>
    <col min="4" max="4" width="12" style="9" customWidth="1"/>
    <col min="5" max="5" width="16.42578125" style="9" customWidth="1"/>
    <col min="6" max="6" width="13.85546875" customWidth="1"/>
    <col min="7" max="7" width="17.28515625" customWidth="1"/>
    <col min="9" max="9" width="53.5703125" customWidth="1"/>
  </cols>
  <sheetData>
    <row r="1" spans="1:7" ht="15.75">
      <c r="A1" s="1" t="s">
        <v>48</v>
      </c>
    </row>
    <row r="2" spans="1:7">
      <c r="A2" s="2" t="str">
        <f>'OVERALL STATS'!A2</f>
        <v>Reporting Period: DECEMBER, 2022</v>
      </c>
    </row>
    <row r="3" spans="1:7" ht="13.5" thickBot="1"/>
    <row r="4" spans="1:7" ht="16.5" thickBot="1">
      <c r="A4" s="124" t="s">
        <v>13</v>
      </c>
      <c r="B4" s="125"/>
      <c r="C4" s="125"/>
      <c r="D4" s="125"/>
      <c r="E4" s="125"/>
      <c r="F4" s="125"/>
      <c r="G4" s="126"/>
    </row>
    <row r="5" spans="1:7">
      <c r="A5" s="3"/>
      <c r="B5" s="106"/>
      <c r="C5" s="98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9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38" t="s">
        <v>53</v>
      </c>
      <c r="B7" s="139">
        <v>21</v>
      </c>
      <c r="C7" s="100">
        <v>8706031</v>
      </c>
      <c r="D7" s="140">
        <f>B7/$B$13</f>
        <v>0.44680851063829785</v>
      </c>
      <c r="E7" s="23">
        <f>C7/$C$13</f>
        <v>0.17697011492365006</v>
      </c>
      <c r="F7" s="137">
        <v>1</v>
      </c>
      <c r="G7" s="77">
        <f>RANK(C7,$C$7:$C$12)</f>
        <v>3</v>
      </c>
    </row>
    <row r="8" spans="1:7">
      <c r="A8" s="138" t="s">
        <v>58</v>
      </c>
      <c r="B8" s="36">
        <v>14</v>
      </c>
      <c r="C8" s="141">
        <v>20887391</v>
      </c>
      <c r="D8" s="27">
        <f>B8/$B$13</f>
        <v>0.2978723404255319</v>
      </c>
      <c r="E8" s="135">
        <f>C8/$C$13</f>
        <v>0.42458428941100873</v>
      </c>
      <c r="F8" s="77">
        <v>2</v>
      </c>
      <c r="G8" s="137">
        <f>RANK(C8,$C$7:$C$12)</f>
        <v>1</v>
      </c>
    </row>
    <row r="9" spans="1:7">
      <c r="A9" s="35" t="s">
        <v>66</v>
      </c>
      <c r="B9" s="36">
        <v>5</v>
      </c>
      <c r="C9" s="100">
        <v>16780000</v>
      </c>
      <c r="D9" s="27">
        <f t="shared" ref="D9" si="0">B9/$B$13</f>
        <v>0.10638297872340426</v>
      </c>
      <c r="E9" s="23">
        <f t="shared" ref="E9" si="1">C9/$C$13</f>
        <v>0.34109211515773924</v>
      </c>
      <c r="F9" s="77">
        <v>3</v>
      </c>
      <c r="G9" s="77">
        <f>RANK(C9,$C$7:$C$12)</f>
        <v>2</v>
      </c>
    </row>
    <row r="10" spans="1:7">
      <c r="A10" s="35" t="s">
        <v>71</v>
      </c>
      <c r="B10" s="36">
        <v>5</v>
      </c>
      <c r="C10" s="100">
        <v>2032500</v>
      </c>
      <c r="D10" s="27">
        <f>B10/$B$13</f>
        <v>0.10638297872340426</v>
      </c>
      <c r="E10" s="23">
        <f>C10/$C$13</f>
        <v>4.1315239812759537E-2</v>
      </c>
      <c r="F10" s="77">
        <v>3</v>
      </c>
      <c r="G10" s="77">
        <f>RANK(C10,$C$7:$C$12)</f>
        <v>4</v>
      </c>
    </row>
    <row r="11" spans="1:7">
      <c r="A11" s="35" t="s">
        <v>95</v>
      </c>
      <c r="B11" s="36">
        <v>1</v>
      </c>
      <c r="C11" s="100">
        <v>409000</v>
      </c>
      <c r="D11" s="27">
        <f>B11/$B$13</f>
        <v>2.1276595744680851E-2</v>
      </c>
      <c r="E11" s="23">
        <f>C11/$C$13</f>
        <v>8.313866215704133E-3</v>
      </c>
      <c r="F11" s="77">
        <v>4</v>
      </c>
      <c r="G11" s="77">
        <f>RANK(C11,$C$7:$C$12)</f>
        <v>5</v>
      </c>
    </row>
    <row r="12" spans="1:7">
      <c r="A12" s="35" t="s">
        <v>98</v>
      </c>
      <c r="B12" s="36">
        <v>1</v>
      </c>
      <c r="C12" s="100">
        <v>380000</v>
      </c>
      <c r="D12" s="27">
        <f>B12/$B$13</f>
        <v>2.1276595744680851E-2</v>
      </c>
      <c r="E12" s="23">
        <f>C12/$C$13</f>
        <v>7.7243744791383141E-3</v>
      </c>
      <c r="F12" s="77">
        <v>4</v>
      </c>
      <c r="G12" s="77">
        <f>RANK(C12,$C$7:$C$12)</f>
        <v>6</v>
      </c>
    </row>
    <row r="13" spans="1:7">
      <c r="A13" s="28" t="s">
        <v>23</v>
      </c>
      <c r="B13" s="29">
        <f>SUM(B7:B12)</f>
        <v>47</v>
      </c>
      <c r="C13" s="101">
        <f>SUM(C7:C12)</f>
        <v>49194922</v>
      </c>
      <c r="D13" s="30">
        <f>SUM(D7:D12)</f>
        <v>1</v>
      </c>
      <c r="E13" s="30">
        <f>SUM(E7:E12)</f>
        <v>1</v>
      </c>
      <c r="F13" s="31"/>
      <c r="G13" s="31"/>
    </row>
    <row r="14" spans="1:7" ht="13.5" thickBot="1"/>
    <row r="15" spans="1:7" ht="16.5" thickBot="1">
      <c r="A15" s="124" t="s">
        <v>14</v>
      </c>
      <c r="B15" s="125"/>
      <c r="C15" s="125"/>
      <c r="D15" s="125"/>
      <c r="E15" s="125"/>
      <c r="F15" s="125"/>
      <c r="G15" s="126"/>
    </row>
    <row r="16" spans="1:7">
      <c r="A16" s="3"/>
      <c r="B16" s="106"/>
      <c r="C16" s="98"/>
      <c r="D16" s="10" t="s">
        <v>5</v>
      </c>
      <c r="E16" s="10" t="s">
        <v>5</v>
      </c>
      <c r="F16" s="11" t="s">
        <v>6</v>
      </c>
      <c r="G16" s="15" t="s">
        <v>6</v>
      </c>
    </row>
    <row r="17" spans="1:7">
      <c r="A17" s="12" t="s">
        <v>7</v>
      </c>
      <c r="B17" s="12" t="s">
        <v>8</v>
      </c>
      <c r="C17" s="99" t="s">
        <v>9</v>
      </c>
      <c r="D17" s="13" t="s">
        <v>8</v>
      </c>
      <c r="E17" s="13" t="s">
        <v>9</v>
      </c>
      <c r="F17" s="14" t="s">
        <v>8</v>
      </c>
      <c r="G17" s="16" t="s">
        <v>9</v>
      </c>
    </row>
    <row r="18" spans="1:7">
      <c r="A18" s="142" t="s">
        <v>53</v>
      </c>
      <c r="B18" s="139">
        <v>7</v>
      </c>
      <c r="C18" s="141">
        <v>3856417.16</v>
      </c>
      <c r="D18" s="140">
        <f>B18/$B$22</f>
        <v>0.53846153846153844</v>
      </c>
      <c r="E18" s="135">
        <f>C18/$C$22</f>
        <v>0.57261711298272777</v>
      </c>
      <c r="F18" s="137">
        <v>1</v>
      </c>
      <c r="G18" s="137">
        <f>RANK(C18,$C$18:$C$21)</f>
        <v>1</v>
      </c>
    </row>
    <row r="19" spans="1:7">
      <c r="A19" s="48" t="s">
        <v>58</v>
      </c>
      <c r="B19" s="49">
        <v>4</v>
      </c>
      <c r="C19" s="102">
        <v>2003355</v>
      </c>
      <c r="D19" s="27">
        <f>B19/$B$22</f>
        <v>0.30769230769230771</v>
      </c>
      <c r="E19" s="23">
        <f>C19/$C$22</f>
        <v>0.29746661442080929</v>
      </c>
      <c r="F19" s="77">
        <v>2</v>
      </c>
      <c r="G19" s="77">
        <f>RANK(C19,$C$18:$C$21)</f>
        <v>2</v>
      </c>
    </row>
    <row r="20" spans="1:7">
      <c r="A20" s="48" t="s">
        <v>60</v>
      </c>
      <c r="B20" s="49">
        <v>1</v>
      </c>
      <c r="C20" s="102">
        <v>624950</v>
      </c>
      <c r="D20" s="27">
        <f>B20/$B$22</f>
        <v>7.6923076923076927E-2</v>
      </c>
      <c r="E20" s="23">
        <f>C20/$C$22</f>
        <v>9.2795216365688937E-2</v>
      </c>
      <c r="F20" s="77">
        <v>3</v>
      </c>
      <c r="G20" s="77">
        <f>RANK(C20,$C$18:$C$21)</f>
        <v>3</v>
      </c>
    </row>
    <row r="21" spans="1:7">
      <c r="A21" s="48" t="s">
        <v>90</v>
      </c>
      <c r="B21" s="49">
        <v>1</v>
      </c>
      <c r="C21" s="102">
        <v>250000</v>
      </c>
      <c r="D21" s="27">
        <f t="shared" ref="D21" si="2">B21/$B$22</f>
        <v>7.6923076923076927E-2</v>
      </c>
      <c r="E21" s="23">
        <f t="shared" ref="E21" si="3">C21/$C$22</f>
        <v>3.7121056230774038E-2</v>
      </c>
      <c r="F21" s="77">
        <v>3</v>
      </c>
      <c r="G21" s="77">
        <f>RANK(C21,$C$18:$C$21)</f>
        <v>4</v>
      </c>
    </row>
    <row r="22" spans="1:7">
      <c r="A22" s="28" t="s">
        <v>23</v>
      </c>
      <c r="B22" s="29">
        <f>SUM(B18:B21)</f>
        <v>13</v>
      </c>
      <c r="C22" s="101">
        <f>SUM(C18:C21)</f>
        <v>6734722.1600000001</v>
      </c>
      <c r="D22" s="30">
        <f>SUM(D18:D21)</f>
        <v>1</v>
      </c>
      <c r="E22" s="30">
        <f>SUM(E18:E21)</f>
        <v>1</v>
      </c>
      <c r="F22" s="31"/>
      <c r="G22" s="31"/>
    </row>
    <row r="23" spans="1:7" ht="13.5" thickBot="1"/>
    <row r="24" spans="1:7" ht="16.5" thickBot="1">
      <c r="A24" s="124" t="s">
        <v>15</v>
      </c>
      <c r="B24" s="125"/>
      <c r="C24" s="125"/>
      <c r="D24" s="125"/>
      <c r="E24" s="125"/>
      <c r="F24" s="125"/>
      <c r="G24" s="126"/>
    </row>
    <row r="25" spans="1:7">
      <c r="A25" s="3"/>
      <c r="B25" s="106"/>
      <c r="C25" s="98"/>
      <c r="D25" s="10" t="s">
        <v>5</v>
      </c>
      <c r="E25" s="10" t="s">
        <v>5</v>
      </c>
      <c r="F25" s="11" t="s">
        <v>6</v>
      </c>
      <c r="G25" s="15" t="s">
        <v>6</v>
      </c>
    </row>
    <row r="26" spans="1:7">
      <c r="A26" s="12" t="s">
        <v>7</v>
      </c>
      <c r="B26" s="12" t="s">
        <v>8</v>
      </c>
      <c r="C26" s="99" t="s">
        <v>9</v>
      </c>
      <c r="D26" s="17" t="s">
        <v>8</v>
      </c>
      <c r="E26" s="13" t="s">
        <v>9</v>
      </c>
      <c r="F26" s="14" t="s">
        <v>8</v>
      </c>
      <c r="G26" s="16" t="s">
        <v>9</v>
      </c>
    </row>
    <row r="27" spans="1:7">
      <c r="A27" s="138" t="s">
        <v>53</v>
      </c>
      <c r="B27" s="139">
        <v>16</v>
      </c>
      <c r="C27" s="141">
        <v>7196531</v>
      </c>
      <c r="D27" s="140">
        <f t="shared" ref="D27:D32" si="4">B27/$B$33</f>
        <v>0.44444444444444442</v>
      </c>
      <c r="E27" s="135">
        <f t="shared" ref="E27:E32" si="5">C27/$C$33</f>
        <v>0.45695419829345663</v>
      </c>
      <c r="F27" s="137">
        <v>1</v>
      </c>
      <c r="G27" s="137">
        <f>RANK(C27,$C$27:$C$32)</f>
        <v>1</v>
      </c>
    </row>
    <row r="28" spans="1:7">
      <c r="A28" s="35" t="s">
        <v>58</v>
      </c>
      <c r="B28" s="36">
        <v>10</v>
      </c>
      <c r="C28" s="100">
        <v>4350880</v>
      </c>
      <c r="D28" s="27">
        <f t="shared" si="4"/>
        <v>0.27777777777777779</v>
      </c>
      <c r="E28" s="23">
        <f t="shared" si="5"/>
        <v>0.27626545098896044</v>
      </c>
      <c r="F28" s="110">
        <v>2</v>
      </c>
      <c r="G28" s="77">
        <f>RANK(C28,$C$27:$C$32)</f>
        <v>2</v>
      </c>
    </row>
    <row r="29" spans="1:7">
      <c r="A29" s="35" t="s">
        <v>71</v>
      </c>
      <c r="B29" s="36">
        <v>5</v>
      </c>
      <c r="C29" s="100">
        <v>2032500</v>
      </c>
      <c r="D29" s="27">
        <f t="shared" si="4"/>
        <v>0.1388888888888889</v>
      </c>
      <c r="E29" s="23">
        <f t="shared" si="5"/>
        <v>0.12905654238569259</v>
      </c>
      <c r="F29" s="110">
        <v>3</v>
      </c>
      <c r="G29" s="77">
        <f>RANK(C29,$C$27:$C$32)</f>
        <v>3</v>
      </c>
    </row>
    <row r="30" spans="1:7">
      <c r="A30" s="35" t="s">
        <v>66</v>
      </c>
      <c r="B30" s="36">
        <v>3</v>
      </c>
      <c r="C30" s="100">
        <v>1380000</v>
      </c>
      <c r="D30" s="27">
        <f t="shared" si="4"/>
        <v>8.3333333333333329E-2</v>
      </c>
      <c r="E30" s="23">
        <f t="shared" si="5"/>
        <v>8.7625106269252517E-2</v>
      </c>
      <c r="F30" s="77">
        <v>4</v>
      </c>
      <c r="G30" s="77">
        <f>RANK(C30,$C$27:$C$32)</f>
        <v>4</v>
      </c>
    </row>
    <row r="31" spans="1:7">
      <c r="A31" s="35" t="s">
        <v>95</v>
      </c>
      <c r="B31" s="36">
        <v>1</v>
      </c>
      <c r="C31" s="100">
        <v>409000</v>
      </c>
      <c r="D31" s="27">
        <f t="shared" si="4"/>
        <v>2.7777777777777776E-2</v>
      </c>
      <c r="E31" s="23">
        <f t="shared" si="5"/>
        <v>2.5970049611684261E-2</v>
      </c>
      <c r="F31" s="110">
        <v>5</v>
      </c>
      <c r="G31" s="77">
        <f>RANK(C31,$C$27:$C$32)</f>
        <v>5</v>
      </c>
    </row>
    <row r="32" spans="1:7">
      <c r="A32" s="35" t="s">
        <v>98</v>
      </c>
      <c r="B32" s="36">
        <v>1</v>
      </c>
      <c r="C32" s="100">
        <v>380000</v>
      </c>
      <c r="D32" s="27">
        <f t="shared" si="4"/>
        <v>2.7777777777777776E-2</v>
      </c>
      <c r="E32" s="23">
        <f t="shared" si="5"/>
        <v>2.4128652450953594E-2</v>
      </c>
      <c r="F32" s="77">
        <v>5</v>
      </c>
      <c r="G32" s="77">
        <f>RANK(C32,$C$27:$C$32)</f>
        <v>6</v>
      </c>
    </row>
    <row r="33" spans="1:7">
      <c r="A33" s="28" t="s">
        <v>23</v>
      </c>
      <c r="B33" s="40">
        <f>SUM(B27:B32)</f>
        <v>36</v>
      </c>
      <c r="C33" s="103">
        <f>SUM(C27:C32)</f>
        <v>15748911</v>
      </c>
      <c r="D33" s="30">
        <f>SUM(D27:D32)</f>
        <v>1</v>
      </c>
      <c r="E33" s="30">
        <f>SUM(E27:E32)</f>
        <v>1</v>
      </c>
      <c r="F33" s="31"/>
      <c r="G33" s="31"/>
    </row>
    <row r="34" spans="1:7" ht="13.5" thickBot="1"/>
    <row r="35" spans="1:7" ht="16.5" thickBot="1">
      <c r="A35" s="124" t="s">
        <v>16</v>
      </c>
      <c r="B35" s="125"/>
      <c r="C35" s="125"/>
      <c r="D35" s="125"/>
      <c r="E35" s="125"/>
      <c r="F35" s="125"/>
      <c r="G35" s="126"/>
    </row>
    <row r="36" spans="1:7">
      <c r="A36" s="18"/>
      <c r="B36" s="107"/>
      <c r="C36" s="104"/>
      <c r="D36" s="10" t="s">
        <v>5</v>
      </c>
      <c r="E36" s="10" t="s">
        <v>5</v>
      </c>
      <c r="F36" s="11" t="s">
        <v>6</v>
      </c>
      <c r="G36" s="15" t="s">
        <v>6</v>
      </c>
    </row>
    <row r="37" spans="1:7">
      <c r="A37" s="12" t="s">
        <v>7</v>
      </c>
      <c r="B37" s="12" t="s">
        <v>8</v>
      </c>
      <c r="C37" s="99" t="s">
        <v>9</v>
      </c>
      <c r="D37" s="13" t="s">
        <v>8</v>
      </c>
      <c r="E37" s="13" t="s">
        <v>9</v>
      </c>
      <c r="F37" s="14" t="s">
        <v>8</v>
      </c>
      <c r="G37" s="16" t="s">
        <v>9</v>
      </c>
    </row>
    <row r="38" spans="1:7">
      <c r="A38" s="143" t="s">
        <v>58</v>
      </c>
      <c r="B38" s="144">
        <v>4</v>
      </c>
      <c r="C38" s="145">
        <v>16536511</v>
      </c>
      <c r="D38" s="135">
        <f>B38/$B$41</f>
        <v>0.5714285714285714</v>
      </c>
      <c r="E38" s="135">
        <f>C38/$C$41</f>
        <v>0.51329304405433596</v>
      </c>
      <c r="F38" s="137">
        <v>1</v>
      </c>
      <c r="G38" s="137">
        <f>RANK(C38,$C$38:$C$40)</f>
        <v>1</v>
      </c>
    </row>
    <row r="39" spans="1:7">
      <c r="A39" s="95" t="s">
        <v>66</v>
      </c>
      <c r="B39" s="96">
        <v>2</v>
      </c>
      <c r="C39" s="105">
        <v>15400000</v>
      </c>
      <c r="D39" s="23">
        <f>B39/$B$41</f>
        <v>0.2857142857142857</v>
      </c>
      <c r="E39" s="23">
        <f>C39/$C$41</f>
        <v>0.47801576030377713</v>
      </c>
      <c r="F39" s="77">
        <v>2</v>
      </c>
      <c r="G39" s="77">
        <f>RANK(C39,$C$38:$C$40)</f>
        <v>2</v>
      </c>
    </row>
    <row r="40" spans="1:7">
      <c r="A40" s="95" t="s">
        <v>53</v>
      </c>
      <c r="B40" s="96">
        <v>1</v>
      </c>
      <c r="C40" s="105">
        <v>280000</v>
      </c>
      <c r="D40" s="23">
        <f>B40/$B$41</f>
        <v>0.14285714285714285</v>
      </c>
      <c r="E40" s="23">
        <f>C40/$C$41</f>
        <v>8.6911956418868567E-3</v>
      </c>
      <c r="F40" s="77">
        <v>3</v>
      </c>
      <c r="G40" s="77">
        <f>RANK(C40,$C$38:$C$40)</f>
        <v>3</v>
      </c>
    </row>
    <row r="41" spans="1:7">
      <c r="A41" s="28" t="s">
        <v>23</v>
      </c>
      <c r="B41" s="40">
        <f>SUM(B38:B40)</f>
        <v>7</v>
      </c>
      <c r="C41" s="103">
        <f>SUM(C38:C40)</f>
        <v>32216511</v>
      </c>
      <c r="D41" s="30">
        <f>SUM(D38:D40)</f>
        <v>1</v>
      </c>
      <c r="E41" s="30">
        <f>SUM(E38:E40)</f>
        <v>0.99999999999999989</v>
      </c>
      <c r="F41" s="31"/>
      <c r="G41" s="31"/>
    </row>
    <row r="42" spans="1:7" ht="13.5" thickBot="1"/>
    <row r="43" spans="1:7" ht="16.5" thickBot="1">
      <c r="A43" s="124" t="s">
        <v>17</v>
      </c>
      <c r="B43" s="125"/>
      <c r="C43" s="125"/>
      <c r="D43" s="125"/>
      <c r="E43" s="125"/>
      <c r="F43" s="125"/>
      <c r="G43" s="126"/>
    </row>
    <row r="44" spans="1:7">
      <c r="A44" s="18"/>
      <c r="B44" s="107"/>
      <c r="C44" s="104"/>
      <c r="D44" s="10" t="s">
        <v>5</v>
      </c>
      <c r="E44" s="10" t="s">
        <v>5</v>
      </c>
      <c r="F44" s="11" t="s">
        <v>6</v>
      </c>
      <c r="G44" s="15" t="s">
        <v>6</v>
      </c>
    </row>
    <row r="45" spans="1:7">
      <c r="A45" s="12" t="s">
        <v>7</v>
      </c>
      <c r="B45" s="12" t="s">
        <v>8</v>
      </c>
      <c r="C45" s="99" t="s">
        <v>9</v>
      </c>
      <c r="D45" s="13" t="s">
        <v>8</v>
      </c>
      <c r="E45" s="13" t="s">
        <v>9</v>
      </c>
      <c r="F45" s="14" t="s">
        <v>8</v>
      </c>
      <c r="G45" s="16" t="s">
        <v>9</v>
      </c>
    </row>
    <row r="46" spans="1:7">
      <c r="A46" s="138" t="s">
        <v>53</v>
      </c>
      <c r="B46" s="139">
        <v>4</v>
      </c>
      <c r="C46" s="141">
        <v>1229500</v>
      </c>
      <c r="D46" s="140">
        <f>B46/$B$47</f>
        <v>1</v>
      </c>
      <c r="E46" s="135">
        <f>C46/$C$47</f>
        <v>1</v>
      </c>
      <c r="F46" s="137">
        <v>1</v>
      </c>
      <c r="G46" s="137">
        <f>RANK(C46,$C$46:$C$46)</f>
        <v>1</v>
      </c>
    </row>
    <row r="47" spans="1:7">
      <c r="A47" s="28" t="s">
        <v>23</v>
      </c>
      <c r="B47" s="29">
        <f>SUM(B46:B46)</f>
        <v>4</v>
      </c>
      <c r="C47" s="101">
        <f>SUM(C46:C46)</f>
        <v>1229500</v>
      </c>
      <c r="D47" s="30">
        <f>SUM(D46:D46)</f>
        <v>1</v>
      </c>
      <c r="E47" s="30">
        <f>SUM(E46:E46)</f>
        <v>1</v>
      </c>
      <c r="F47" s="31"/>
      <c r="G47" s="31"/>
    </row>
    <row r="50" spans="1:3">
      <c r="A50" s="130" t="s">
        <v>24</v>
      </c>
      <c r="B50" s="130"/>
      <c r="C50" s="130"/>
    </row>
    <row r="51" spans="1:3">
      <c r="A51" s="20" t="s">
        <v>25</v>
      </c>
    </row>
  </sheetData>
  <sortState ref="A107:C126">
    <sortCondition descending="1" ref="B107"/>
    <sortCondition descending="1" ref="C107"/>
  </sortState>
  <mergeCells count="6">
    <mergeCell ref="A50:C50"/>
    <mergeCell ref="A4:G4"/>
    <mergeCell ref="A15:G15"/>
    <mergeCell ref="A24:G24"/>
    <mergeCell ref="A35:G35"/>
    <mergeCell ref="A43:G43"/>
  </mergeCells>
  <phoneticPr fontId="2" type="noConversion"/>
  <hyperlinks>
    <hyperlink ref="A51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39"/>
  <sheetViews>
    <sheetView workbookViewId="0">
      <selection activeCell="G1" sqref="G1"/>
    </sheetView>
  </sheetViews>
  <sheetFormatPr defaultRowHeight="12.75"/>
  <cols>
    <col min="1" max="1" width="30.42578125" style="41" customWidth="1"/>
    <col min="2" max="2" width="13.85546875" style="64" customWidth="1"/>
    <col min="3" max="3" width="20.7109375" style="21" customWidth="1"/>
    <col min="4" max="4" width="12" style="22" customWidth="1"/>
    <col min="5" max="5" width="17.28515625" style="22" customWidth="1"/>
    <col min="6" max="6" width="12.5703125" style="64" customWidth="1"/>
    <col min="7" max="7" width="16.28515625" style="64" customWidth="1"/>
  </cols>
  <sheetData>
    <row r="1" spans="1:7" ht="15.75">
      <c r="A1" s="56" t="s">
        <v>49</v>
      </c>
    </row>
    <row r="2" spans="1:7">
      <c r="A2" s="57" t="str">
        <f>'OVERALL STATS'!A2</f>
        <v>Reporting Period: DECEMBER, 2022</v>
      </c>
    </row>
    <row r="3" spans="1:7" ht="13.5" thickBot="1"/>
    <row r="4" spans="1:7" ht="16.5" thickBot="1">
      <c r="A4" s="124" t="s">
        <v>18</v>
      </c>
      <c r="B4" s="125"/>
      <c r="C4" s="125"/>
      <c r="D4" s="125"/>
      <c r="E4" s="125"/>
      <c r="F4" s="125"/>
      <c r="G4" s="126"/>
    </row>
    <row r="5" spans="1:7">
      <c r="A5" s="58"/>
      <c r="B5" s="66"/>
      <c r="C5" s="39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9" t="s">
        <v>11</v>
      </c>
      <c r="B6" s="19" t="s">
        <v>8</v>
      </c>
      <c r="C6" s="51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46" t="s">
        <v>58</v>
      </c>
      <c r="B7" s="147">
        <v>4</v>
      </c>
      <c r="C7" s="148">
        <v>1786486</v>
      </c>
      <c r="D7" s="140">
        <f>B7/$B$10</f>
        <v>0.5714285714285714</v>
      </c>
      <c r="E7" s="149">
        <f>C7/$C$10</f>
        <v>0.77372929180585459</v>
      </c>
      <c r="F7" s="137">
        <v>1</v>
      </c>
      <c r="G7" s="137">
        <f>RANK(C7,$C$7:$C$9)</f>
        <v>1</v>
      </c>
    </row>
    <row r="8" spans="1:7">
      <c r="A8" s="61" t="s">
        <v>71</v>
      </c>
      <c r="B8" s="54">
        <v>2</v>
      </c>
      <c r="C8" s="55">
        <v>302443</v>
      </c>
      <c r="D8" s="27">
        <f>B8/$B$10</f>
        <v>0.2857142857142857</v>
      </c>
      <c r="E8" s="67">
        <f>C8/$C$10</f>
        <v>0.13098843663014323</v>
      </c>
      <c r="F8" s="77">
        <v>2</v>
      </c>
      <c r="G8" s="77">
        <f>RANK(C8,$C$7:$C$9)</f>
        <v>2</v>
      </c>
    </row>
    <row r="9" spans="1:7">
      <c r="A9" s="68" t="s">
        <v>53</v>
      </c>
      <c r="B9" s="69">
        <v>1</v>
      </c>
      <c r="C9" s="70">
        <v>220000</v>
      </c>
      <c r="D9" s="27">
        <f t="shared" ref="D9" si="0">B9/$B$10</f>
        <v>0.14285714285714285</v>
      </c>
      <c r="E9" s="67">
        <f t="shared" ref="E9" si="1">C9/$C$10</f>
        <v>9.528227156400218E-2</v>
      </c>
      <c r="F9" s="77">
        <v>3</v>
      </c>
      <c r="G9" s="77">
        <f>RANK(C9,$C$7:$C$9)</f>
        <v>3</v>
      </c>
    </row>
    <row r="10" spans="1:7">
      <c r="A10" s="60" t="s">
        <v>23</v>
      </c>
      <c r="B10" s="34">
        <f>SUM(B7:B9)</f>
        <v>7</v>
      </c>
      <c r="C10" s="52">
        <f>SUM(C7:C9)</f>
        <v>2308929</v>
      </c>
      <c r="D10" s="30">
        <f>SUM(D7:D9)</f>
        <v>1</v>
      </c>
      <c r="E10" s="30">
        <f>SUM(E7:E9)</f>
        <v>1</v>
      </c>
      <c r="F10" s="40"/>
      <c r="G10" s="40"/>
    </row>
    <row r="11" spans="1:7" ht="13.5" thickBot="1"/>
    <row r="12" spans="1:7" ht="16.5" thickBot="1">
      <c r="A12" s="124" t="s">
        <v>19</v>
      </c>
      <c r="B12" s="125"/>
      <c r="C12" s="125"/>
      <c r="D12" s="125"/>
      <c r="E12" s="125"/>
      <c r="F12" s="125"/>
      <c r="G12" s="126"/>
    </row>
    <row r="13" spans="1:7">
      <c r="A13" s="58"/>
      <c r="B13" s="66"/>
      <c r="C13" s="39"/>
      <c r="D13" s="10" t="s">
        <v>5</v>
      </c>
      <c r="E13" s="10" t="s">
        <v>5</v>
      </c>
      <c r="F13" s="11" t="s">
        <v>6</v>
      </c>
      <c r="G13" s="11" t="s">
        <v>6</v>
      </c>
    </row>
    <row r="14" spans="1:7">
      <c r="A14" s="59" t="s">
        <v>11</v>
      </c>
      <c r="B14" s="19" t="s">
        <v>8</v>
      </c>
      <c r="C14" s="51" t="s">
        <v>9</v>
      </c>
      <c r="D14" s="13" t="s">
        <v>8</v>
      </c>
      <c r="E14" s="13" t="s">
        <v>9</v>
      </c>
      <c r="F14" s="14" t="s">
        <v>8</v>
      </c>
      <c r="G14" s="14" t="s">
        <v>9</v>
      </c>
    </row>
    <row r="15" spans="1:7">
      <c r="A15" s="150" t="s">
        <v>53</v>
      </c>
      <c r="B15" s="137">
        <v>2</v>
      </c>
      <c r="C15" s="151">
        <v>750000</v>
      </c>
      <c r="D15" s="140">
        <f>B15/$B$17</f>
        <v>0.66666666666666663</v>
      </c>
      <c r="E15" s="149">
        <f>C15/$C$17</f>
        <v>0.56861258529188774</v>
      </c>
      <c r="F15" s="137">
        <v>1</v>
      </c>
      <c r="G15" s="137">
        <f>RANK(C15,$C$15:$C$16)</f>
        <v>1</v>
      </c>
    </row>
    <row r="16" spans="1:7">
      <c r="A16" s="74" t="s">
        <v>58</v>
      </c>
      <c r="B16" s="77">
        <v>1</v>
      </c>
      <c r="C16" s="78">
        <v>569000</v>
      </c>
      <c r="D16" s="27">
        <f>B16/$B$17</f>
        <v>0.33333333333333331</v>
      </c>
      <c r="E16" s="67">
        <f>C16/$C$17</f>
        <v>0.4313874147081122</v>
      </c>
      <c r="F16" s="77">
        <v>2</v>
      </c>
      <c r="G16" s="77">
        <f>RANK(C16,$C$15:$C$16)</f>
        <v>2</v>
      </c>
    </row>
    <row r="17" spans="1:7">
      <c r="A17" s="60" t="s">
        <v>23</v>
      </c>
      <c r="B17" s="40">
        <f>SUM(B15:B16)</f>
        <v>3</v>
      </c>
      <c r="C17" s="37">
        <f>SUM(C15:C16)</f>
        <v>1319000</v>
      </c>
      <c r="D17" s="30">
        <f>SUM(D15:D16)</f>
        <v>1</v>
      </c>
      <c r="E17" s="30">
        <f>SUM(E15:E16)</f>
        <v>1</v>
      </c>
      <c r="F17" s="40"/>
      <c r="G17" s="40"/>
    </row>
    <row r="18" spans="1:7" ht="13.5" thickBot="1"/>
    <row r="19" spans="1:7" ht="16.5" thickBot="1">
      <c r="A19" s="124" t="s">
        <v>20</v>
      </c>
      <c r="B19" s="125"/>
      <c r="C19" s="125"/>
      <c r="D19" s="125"/>
      <c r="E19" s="125"/>
      <c r="F19" s="125"/>
      <c r="G19" s="126"/>
    </row>
    <row r="20" spans="1:7">
      <c r="A20" s="58"/>
      <c r="B20" s="66"/>
      <c r="C20" s="39"/>
      <c r="D20" s="10" t="s">
        <v>5</v>
      </c>
      <c r="E20" s="10" t="s">
        <v>5</v>
      </c>
      <c r="F20" s="11" t="s">
        <v>6</v>
      </c>
      <c r="G20" s="11" t="s">
        <v>6</v>
      </c>
    </row>
    <row r="21" spans="1:7">
      <c r="A21" s="59" t="s">
        <v>11</v>
      </c>
      <c r="B21" s="19" t="s">
        <v>8</v>
      </c>
      <c r="C21" s="51" t="s">
        <v>9</v>
      </c>
      <c r="D21" s="13" t="s">
        <v>8</v>
      </c>
      <c r="E21" s="13" t="s">
        <v>9</v>
      </c>
      <c r="F21" s="14" t="s">
        <v>8</v>
      </c>
      <c r="G21" s="14" t="s">
        <v>9</v>
      </c>
    </row>
    <row r="22" spans="1:7">
      <c r="A22" s="146" t="s">
        <v>66</v>
      </c>
      <c r="B22" s="147">
        <v>1</v>
      </c>
      <c r="C22" s="148">
        <v>100000</v>
      </c>
      <c r="D22" s="140">
        <f t="shared" ref="D22" si="2">B22/$B$23</f>
        <v>1</v>
      </c>
      <c r="E22" s="149">
        <f t="shared" ref="E22" si="3">C22/$C$23</f>
        <v>1</v>
      </c>
      <c r="F22" s="137">
        <v>1</v>
      </c>
      <c r="G22" s="137">
        <f>RANK(C22,$C$22:$C$22)</f>
        <v>1</v>
      </c>
    </row>
    <row r="23" spans="1:7">
      <c r="A23" s="60" t="s">
        <v>23</v>
      </c>
      <c r="B23" s="40">
        <f>SUM(B22:B22)</f>
        <v>1</v>
      </c>
      <c r="C23" s="37">
        <f>SUM(C22:C22)</f>
        <v>100000</v>
      </c>
      <c r="D23" s="30">
        <f>SUM(D22:D22)</f>
        <v>1</v>
      </c>
      <c r="E23" s="30">
        <f>SUM(E22:E22)</f>
        <v>1</v>
      </c>
      <c r="F23" s="40"/>
      <c r="G23" s="40"/>
    </row>
    <row r="24" spans="1:7" ht="13.5" thickBot="1"/>
    <row r="25" spans="1:7" ht="16.5" thickBot="1">
      <c r="A25" s="124" t="s">
        <v>21</v>
      </c>
      <c r="B25" s="125"/>
      <c r="C25" s="125"/>
      <c r="D25" s="125"/>
      <c r="E25" s="125"/>
      <c r="F25" s="125"/>
      <c r="G25" s="126"/>
    </row>
    <row r="26" spans="1:7">
      <c r="A26" s="58"/>
      <c r="B26" s="66"/>
      <c r="C26" s="39"/>
      <c r="D26" s="10" t="s">
        <v>5</v>
      </c>
      <c r="E26" s="10" t="s">
        <v>5</v>
      </c>
      <c r="F26" s="11" t="s">
        <v>6</v>
      </c>
      <c r="G26" s="11" t="s">
        <v>6</v>
      </c>
    </row>
    <row r="27" spans="1:7">
      <c r="A27" s="59" t="s">
        <v>11</v>
      </c>
      <c r="B27" s="19" t="s">
        <v>8</v>
      </c>
      <c r="C27" s="51" t="s">
        <v>9</v>
      </c>
      <c r="D27" s="13" t="s">
        <v>8</v>
      </c>
      <c r="E27" s="13" t="s">
        <v>9</v>
      </c>
      <c r="F27" s="14" t="s">
        <v>8</v>
      </c>
      <c r="G27" s="14" t="s">
        <v>9</v>
      </c>
    </row>
    <row r="28" spans="1:7">
      <c r="A28" s="150" t="s">
        <v>138</v>
      </c>
      <c r="B28" s="77"/>
      <c r="C28" s="78"/>
      <c r="D28" s="23"/>
      <c r="E28" s="67"/>
      <c r="F28" s="77"/>
      <c r="G28" s="77"/>
    </row>
    <row r="29" spans="1:7">
      <c r="A29" s="60" t="s">
        <v>23</v>
      </c>
      <c r="B29" s="34">
        <f>SUM(B28:B28)</f>
        <v>0</v>
      </c>
      <c r="C29" s="52">
        <f>SUM(C28:C28)</f>
        <v>0</v>
      </c>
      <c r="D29" s="30"/>
      <c r="E29" s="30"/>
      <c r="F29" s="40"/>
      <c r="G29" s="40"/>
    </row>
    <row r="30" spans="1:7" ht="13.5" thickBot="1"/>
    <row r="31" spans="1:7" ht="16.5" thickBot="1">
      <c r="A31" s="124" t="s">
        <v>22</v>
      </c>
      <c r="B31" s="125"/>
      <c r="C31" s="125"/>
      <c r="D31" s="125"/>
      <c r="E31" s="125"/>
      <c r="F31" s="125"/>
      <c r="G31" s="126"/>
    </row>
    <row r="32" spans="1:7">
      <c r="A32" s="58"/>
      <c r="B32" s="66"/>
      <c r="C32" s="39"/>
      <c r="D32" s="10" t="s">
        <v>5</v>
      </c>
      <c r="E32" s="10" t="s">
        <v>5</v>
      </c>
      <c r="F32" s="11" t="s">
        <v>6</v>
      </c>
      <c r="G32" s="11" t="s">
        <v>6</v>
      </c>
    </row>
    <row r="33" spans="1:7">
      <c r="A33" s="59" t="s">
        <v>11</v>
      </c>
      <c r="B33" s="19" t="s">
        <v>8</v>
      </c>
      <c r="C33" s="51" t="s">
        <v>9</v>
      </c>
      <c r="D33" s="13" t="s">
        <v>8</v>
      </c>
      <c r="E33" s="13" t="s">
        <v>9</v>
      </c>
      <c r="F33" s="14" t="s">
        <v>8</v>
      </c>
      <c r="G33" s="14" t="s">
        <v>9</v>
      </c>
    </row>
    <row r="34" spans="1:7">
      <c r="A34" s="146" t="s">
        <v>139</v>
      </c>
      <c r="B34" s="75"/>
      <c r="C34" s="76"/>
      <c r="D34" s="23"/>
      <c r="E34" s="23"/>
      <c r="F34" s="77"/>
      <c r="G34" s="77"/>
    </row>
    <row r="35" spans="1:7">
      <c r="A35" s="60" t="s">
        <v>23</v>
      </c>
      <c r="B35" s="34">
        <f>SUM(B34:B34)</f>
        <v>0</v>
      </c>
      <c r="C35" s="52">
        <f>SUM(C34:C34)</f>
        <v>0</v>
      </c>
      <c r="D35" s="30"/>
      <c r="E35" s="30"/>
      <c r="F35" s="40"/>
      <c r="G35" s="40"/>
    </row>
    <row r="36" spans="1:7">
      <c r="A36" s="62"/>
      <c r="B36" s="24"/>
      <c r="C36" s="53"/>
      <c r="D36" s="42"/>
      <c r="E36" s="42"/>
      <c r="F36" s="65"/>
      <c r="G36" s="65"/>
    </row>
    <row r="38" spans="1:7">
      <c r="A38" s="130" t="s">
        <v>24</v>
      </c>
      <c r="B38" s="130"/>
      <c r="C38" s="130"/>
    </row>
    <row r="39" spans="1:7">
      <c r="A39" s="63" t="s">
        <v>25</v>
      </c>
    </row>
  </sheetData>
  <sortState ref="A107:C126">
    <sortCondition descending="1" ref="B107"/>
    <sortCondition descending="1" ref="C107"/>
  </sortState>
  <mergeCells count="6">
    <mergeCell ref="A38:C38"/>
    <mergeCell ref="A4:G4"/>
    <mergeCell ref="A12:G12"/>
    <mergeCell ref="A19:G19"/>
    <mergeCell ref="A25:G25"/>
    <mergeCell ref="A31:G31"/>
  </mergeCells>
  <phoneticPr fontId="2" type="noConversion"/>
  <hyperlinks>
    <hyperlink ref="A39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9"/>
  <sheetViews>
    <sheetView workbookViewId="0"/>
  </sheetViews>
  <sheetFormatPr defaultRowHeight="12.75"/>
  <cols>
    <col min="1" max="1" width="33.140625" customWidth="1"/>
    <col min="2" max="2" width="30.42578125" customWidth="1"/>
    <col min="3" max="3" width="5.85546875" bestFit="1" customWidth="1"/>
    <col min="4" max="4" width="10.7109375" customWidth="1"/>
    <col min="5" max="5" width="17.28515625" customWidth="1"/>
    <col min="6" max="6" width="16" bestFit="1" customWidth="1"/>
    <col min="7" max="7" width="22.5703125" bestFit="1" customWidth="1"/>
  </cols>
  <sheetData>
    <row r="1" spans="1:7">
      <c r="A1" s="79" t="s">
        <v>45</v>
      </c>
      <c r="B1" t="s">
        <v>28</v>
      </c>
    </row>
    <row r="2" spans="1:7">
      <c r="A2" s="79" t="s">
        <v>27</v>
      </c>
      <c r="B2" t="s">
        <v>28</v>
      </c>
    </row>
    <row r="4" spans="1:7">
      <c r="D4" s="79" t="s">
        <v>40</v>
      </c>
    </row>
    <row r="5" spans="1:7">
      <c r="A5" s="79" t="s">
        <v>7</v>
      </c>
      <c r="B5" s="79" t="s">
        <v>26</v>
      </c>
      <c r="C5" s="79" t="s">
        <v>31</v>
      </c>
      <c r="D5" t="s">
        <v>8</v>
      </c>
      <c r="E5" t="s">
        <v>9</v>
      </c>
      <c r="F5" t="s">
        <v>30</v>
      </c>
      <c r="G5" t="s">
        <v>46</v>
      </c>
    </row>
    <row r="6" spans="1:7">
      <c r="A6" t="s">
        <v>60</v>
      </c>
      <c r="D6" s="80">
        <v>1</v>
      </c>
      <c r="E6" s="25">
        <v>624950</v>
      </c>
      <c r="F6" s="9">
        <v>1.6666666666666666E-2</v>
      </c>
      <c r="G6" s="9">
        <v>1.1173859755162798E-2</v>
      </c>
    </row>
    <row r="7" spans="1:7">
      <c r="B7" t="s">
        <v>61</v>
      </c>
      <c r="D7" s="80">
        <v>1</v>
      </c>
      <c r="E7" s="25">
        <v>624950</v>
      </c>
      <c r="F7" s="9">
        <v>1.6666666666666666E-2</v>
      </c>
      <c r="G7" s="9">
        <v>1.1173859755162798E-2</v>
      </c>
    </row>
    <row r="8" spans="1:7">
      <c r="C8" t="s">
        <v>62</v>
      </c>
      <c r="D8" s="80">
        <v>1</v>
      </c>
      <c r="E8" s="25">
        <v>624950</v>
      </c>
      <c r="F8" s="9">
        <v>1.6666666666666666E-2</v>
      </c>
      <c r="G8" s="9">
        <v>1.1173859755162798E-2</v>
      </c>
    </row>
    <row r="9" spans="1:7">
      <c r="A9" t="s">
        <v>66</v>
      </c>
      <c r="D9" s="80">
        <v>5</v>
      </c>
      <c r="E9" s="25">
        <v>16780000</v>
      </c>
      <c r="F9" s="9">
        <v>8.3333333333333329E-2</v>
      </c>
      <c r="G9" s="9">
        <v>0.30001978828967396</v>
      </c>
    </row>
    <row r="10" spans="1:7">
      <c r="B10" t="s">
        <v>74</v>
      </c>
      <c r="D10" s="80">
        <v>1</v>
      </c>
      <c r="E10" s="25">
        <v>340000</v>
      </c>
      <c r="F10" s="9">
        <v>1.6666666666666666E-2</v>
      </c>
      <c r="G10" s="9">
        <v>6.0790660320911294E-3</v>
      </c>
    </row>
    <row r="11" spans="1:7">
      <c r="C11" t="s">
        <v>75</v>
      </c>
      <c r="D11" s="80">
        <v>1</v>
      </c>
      <c r="E11" s="25">
        <v>340000</v>
      </c>
      <c r="F11" s="9">
        <v>1.6666666666666666E-2</v>
      </c>
      <c r="G11" s="9">
        <v>6.0790660320911294E-3</v>
      </c>
    </row>
    <row r="12" spans="1:7">
      <c r="B12" t="s">
        <v>94</v>
      </c>
      <c r="D12" s="80">
        <v>1</v>
      </c>
      <c r="E12" s="25">
        <v>4100000</v>
      </c>
      <c r="F12" s="9">
        <v>1.6666666666666666E-2</v>
      </c>
      <c r="G12" s="9">
        <v>7.3306384504628327E-2</v>
      </c>
    </row>
    <row r="13" spans="1:7">
      <c r="C13" t="s">
        <v>69</v>
      </c>
      <c r="D13" s="80">
        <v>1</v>
      </c>
      <c r="E13" s="25">
        <v>4100000</v>
      </c>
      <c r="F13" s="9">
        <v>1.6666666666666666E-2</v>
      </c>
      <c r="G13" s="9">
        <v>7.3306384504628327E-2</v>
      </c>
    </row>
    <row r="14" spans="1:7">
      <c r="B14" t="s">
        <v>68</v>
      </c>
      <c r="D14" s="80">
        <v>1</v>
      </c>
      <c r="E14" s="25">
        <v>11300000</v>
      </c>
      <c r="F14" s="9">
        <v>1.6666666666666666E-2</v>
      </c>
      <c r="G14" s="9">
        <v>0.20203954753714637</v>
      </c>
    </row>
    <row r="15" spans="1:7">
      <c r="C15" t="s">
        <v>69</v>
      </c>
      <c r="D15" s="80">
        <v>1</v>
      </c>
      <c r="E15" s="25">
        <v>11300000</v>
      </c>
      <c r="F15" s="9">
        <v>1.6666666666666666E-2</v>
      </c>
      <c r="G15" s="9">
        <v>0.20203954753714637</v>
      </c>
    </row>
    <row r="16" spans="1:7">
      <c r="B16" t="s">
        <v>81</v>
      </c>
      <c r="D16" s="80">
        <v>2</v>
      </c>
      <c r="E16" s="25">
        <v>1040000</v>
      </c>
      <c r="F16" s="9">
        <v>3.3333333333333333E-2</v>
      </c>
      <c r="G16" s="9">
        <v>1.8594790215808163E-2</v>
      </c>
    </row>
    <row r="17" spans="1:7">
      <c r="C17" t="s">
        <v>93</v>
      </c>
      <c r="D17" s="80">
        <v>2</v>
      </c>
      <c r="E17" s="25">
        <v>1040000</v>
      </c>
      <c r="F17" s="9">
        <v>3.3333333333333333E-2</v>
      </c>
      <c r="G17" s="9">
        <v>1.8594790215808163E-2</v>
      </c>
    </row>
    <row r="18" spans="1:7">
      <c r="A18" t="s">
        <v>71</v>
      </c>
      <c r="D18" s="80">
        <v>5</v>
      </c>
      <c r="E18" s="25">
        <v>2032500</v>
      </c>
      <c r="F18" s="9">
        <v>8.3333333333333329E-2</v>
      </c>
      <c r="G18" s="9">
        <v>3.6340299147721238E-2</v>
      </c>
    </row>
    <row r="19" spans="1:7">
      <c r="B19" t="s">
        <v>72</v>
      </c>
      <c r="D19" s="80">
        <v>1</v>
      </c>
      <c r="E19" s="25">
        <v>415000</v>
      </c>
      <c r="F19" s="9">
        <v>1.6666666666666666E-2</v>
      </c>
      <c r="G19" s="9">
        <v>7.4200364803465261E-3</v>
      </c>
    </row>
    <row r="20" spans="1:7">
      <c r="C20" t="s">
        <v>73</v>
      </c>
      <c r="D20" s="80">
        <v>1</v>
      </c>
      <c r="E20" s="25">
        <v>415000</v>
      </c>
      <c r="F20" s="9">
        <v>1.6666666666666666E-2</v>
      </c>
      <c r="G20" s="9">
        <v>7.4200364803465261E-3</v>
      </c>
    </row>
    <row r="21" spans="1:7">
      <c r="B21" t="s">
        <v>88</v>
      </c>
      <c r="D21" s="80">
        <v>1</v>
      </c>
      <c r="E21" s="25">
        <v>342500</v>
      </c>
      <c r="F21" s="9">
        <v>1.6666666666666666E-2</v>
      </c>
      <c r="G21" s="9">
        <v>6.1237650470329762E-3</v>
      </c>
    </row>
    <row r="22" spans="1:7">
      <c r="C22" t="s">
        <v>89</v>
      </c>
      <c r="D22" s="80">
        <v>1</v>
      </c>
      <c r="E22" s="25">
        <v>342500</v>
      </c>
      <c r="F22" s="9">
        <v>1.6666666666666666E-2</v>
      </c>
      <c r="G22" s="9">
        <v>6.1237650470329762E-3</v>
      </c>
    </row>
    <row r="23" spans="1:7">
      <c r="B23" t="s">
        <v>102</v>
      </c>
      <c r="D23" s="80">
        <v>2</v>
      </c>
      <c r="E23" s="25">
        <v>900000</v>
      </c>
      <c r="F23" s="9">
        <v>3.3333333333333333E-2</v>
      </c>
      <c r="G23" s="9">
        <v>1.6091645379064753E-2</v>
      </c>
    </row>
    <row r="24" spans="1:7">
      <c r="C24" t="s">
        <v>103</v>
      </c>
      <c r="D24" s="80">
        <v>2</v>
      </c>
      <c r="E24" s="25">
        <v>900000</v>
      </c>
      <c r="F24" s="9">
        <v>3.3333333333333333E-2</v>
      </c>
      <c r="G24" s="9">
        <v>1.6091645379064753E-2</v>
      </c>
    </row>
    <row r="25" spans="1:7">
      <c r="B25" t="s">
        <v>79</v>
      </c>
      <c r="D25" s="80">
        <v>1</v>
      </c>
      <c r="E25" s="25">
        <v>375000</v>
      </c>
      <c r="F25" s="9">
        <v>1.6666666666666666E-2</v>
      </c>
      <c r="G25" s="9">
        <v>6.7048522412769809E-3</v>
      </c>
    </row>
    <row r="26" spans="1:7">
      <c r="C26" t="s">
        <v>80</v>
      </c>
      <c r="D26" s="80">
        <v>1</v>
      </c>
      <c r="E26" s="25">
        <v>375000</v>
      </c>
      <c r="F26" s="9">
        <v>1.6666666666666666E-2</v>
      </c>
      <c r="G26" s="9">
        <v>6.7048522412769809E-3</v>
      </c>
    </row>
    <row r="27" spans="1:7">
      <c r="A27" t="s">
        <v>95</v>
      </c>
      <c r="D27" s="80">
        <v>1</v>
      </c>
      <c r="E27" s="25">
        <v>409000</v>
      </c>
      <c r="F27" s="9">
        <v>1.6666666666666666E-2</v>
      </c>
      <c r="G27" s="9">
        <v>7.3127588444860938E-3</v>
      </c>
    </row>
    <row r="28" spans="1:7">
      <c r="B28" t="s">
        <v>96</v>
      </c>
      <c r="D28" s="80">
        <v>1</v>
      </c>
      <c r="E28" s="25">
        <v>409000</v>
      </c>
      <c r="F28" s="9">
        <v>1.6666666666666666E-2</v>
      </c>
      <c r="G28" s="9">
        <v>7.3127588444860938E-3</v>
      </c>
    </row>
    <row r="29" spans="1:7">
      <c r="C29" t="s">
        <v>92</v>
      </c>
      <c r="D29" s="80">
        <v>1</v>
      </c>
      <c r="E29" s="25">
        <v>409000</v>
      </c>
      <c r="F29" s="9">
        <v>1.6666666666666666E-2</v>
      </c>
      <c r="G29" s="9">
        <v>7.3127588444860938E-3</v>
      </c>
    </row>
    <row r="30" spans="1:7">
      <c r="A30" t="s">
        <v>98</v>
      </c>
      <c r="D30" s="80">
        <v>1</v>
      </c>
      <c r="E30" s="25">
        <v>380000</v>
      </c>
      <c r="F30" s="9">
        <v>1.6666666666666666E-2</v>
      </c>
      <c r="G30" s="9">
        <v>6.7942502711606746E-3</v>
      </c>
    </row>
    <row r="31" spans="1:7">
      <c r="B31" t="s">
        <v>79</v>
      </c>
      <c r="D31" s="80">
        <v>1</v>
      </c>
      <c r="E31" s="25">
        <v>380000</v>
      </c>
      <c r="F31" s="9">
        <v>1.6666666666666666E-2</v>
      </c>
      <c r="G31" s="9">
        <v>6.7942502711606746E-3</v>
      </c>
    </row>
    <row r="32" spans="1:7">
      <c r="C32" t="s">
        <v>99</v>
      </c>
      <c r="D32" s="80">
        <v>1</v>
      </c>
      <c r="E32" s="25">
        <v>380000</v>
      </c>
      <c r="F32" s="9">
        <v>1.6666666666666666E-2</v>
      </c>
      <c r="G32" s="9">
        <v>6.7942502711606746E-3</v>
      </c>
    </row>
    <row r="33" spans="1:7">
      <c r="A33" t="s">
        <v>53</v>
      </c>
      <c r="D33" s="80">
        <v>28</v>
      </c>
      <c r="E33" s="25">
        <v>12562448.16</v>
      </c>
      <c r="F33" s="9">
        <v>0.46666666666666667</v>
      </c>
      <c r="G33" s="9">
        <v>0.22461162320400505</v>
      </c>
    </row>
    <row r="34" spans="1:7">
      <c r="B34" t="s">
        <v>81</v>
      </c>
      <c r="D34" s="80">
        <v>3</v>
      </c>
      <c r="E34" s="25">
        <v>1592117</v>
      </c>
      <c r="F34" s="9">
        <v>0.05</v>
      </c>
      <c r="G34" s="9">
        <v>2.8466424628867157E-2</v>
      </c>
    </row>
    <row r="35" spans="1:7">
      <c r="C35" t="s">
        <v>82</v>
      </c>
      <c r="D35" s="80">
        <v>2</v>
      </c>
      <c r="E35" s="25">
        <v>745000</v>
      </c>
      <c r="F35" s="9">
        <v>3.3333333333333333E-2</v>
      </c>
      <c r="G35" s="9">
        <v>1.332030645267027E-2</v>
      </c>
    </row>
    <row r="36" spans="1:7">
      <c r="C36" t="s">
        <v>97</v>
      </c>
      <c r="D36" s="80">
        <v>1</v>
      </c>
      <c r="E36" s="25">
        <v>847117</v>
      </c>
      <c r="F36" s="9">
        <v>1.6666666666666666E-2</v>
      </c>
      <c r="G36" s="9">
        <v>1.5146118176196887E-2</v>
      </c>
    </row>
    <row r="37" spans="1:7">
      <c r="B37" t="s">
        <v>96</v>
      </c>
      <c r="D37" s="80">
        <v>1</v>
      </c>
      <c r="E37" s="25">
        <v>399000</v>
      </c>
      <c r="F37" s="9">
        <v>1.6666666666666666E-2</v>
      </c>
      <c r="G37" s="9">
        <v>7.1339627847187082E-3</v>
      </c>
    </row>
    <row r="38" spans="1:7">
      <c r="C38" t="s">
        <v>100</v>
      </c>
      <c r="D38" s="80">
        <v>1</v>
      </c>
      <c r="E38" s="25">
        <v>399000</v>
      </c>
      <c r="F38" s="9">
        <v>1.6666666666666666E-2</v>
      </c>
      <c r="G38" s="9">
        <v>7.1339627847187082E-3</v>
      </c>
    </row>
    <row r="39" spans="1:7">
      <c r="B39" t="s">
        <v>55</v>
      </c>
      <c r="D39" s="80">
        <v>20</v>
      </c>
      <c r="E39" s="25">
        <v>8553317.1600000001</v>
      </c>
      <c r="F39" s="9">
        <v>0.33333333333333331</v>
      </c>
      <c r="G39" s="9">
        <v>0.15292994061487697</v>
      </c>
    </row>
    <row r="40" spans="1:7">
      <c r="C40" t="s">
        <v>65</v>
      </c>
      <c r="D40" s="80">
        <v>11</v>
      </c>
      <c r="E40" s="25">
        <v>5398817.1600000001</v>
      </c>
      <c r="F40" s="9">
        <v>0.18333333333333332</v>
      </c>
      <c r="G40" s="9">
        <v>9.6528723561255012E-2</v>
      </c>
    </row>
    <row r="41" spans="1:7">
      <c r="C41" t="s">
        <v>56</v>
      </c>
      <c r="D41" s="80">
        <v>9</v>
      </c>
      <c r="E41" s="25">
        <v>3154500</v>
      </c>
      <c r="F41" s="9">
        <v>0.15</v>
      </c>
      <c r="G41" s="9">
        <v>5.6401217053621965E-2</v>
      </c>
    </row>
    <row r="42" spans="1:7">
      <c r="B42" t="s">
        <v>84</v>
      </c>
      <c r="D42" s="80">
        <v>2</v>
      </c>
      <c r="E42" s="25">
        <v>820000</v>
      </c>
      <c r="F42" s="9">
        <v>3.3333333333333333E-2</v>
      </c>
      <c r="G42" s="9">
        <v>1.4661276900925665E-2</v>
      </c>
    </row>
    <row r="43" spans="1:7">
      <c r="C43" t="s">
        <v>85</v>
      </c>
      <c r="D43" s="80">
        <v>1</v>
      </c>
      <c r="E43" s="25">
        <v>450000</v>
      </c>
      <c r="F43" s="9">
        <v>1.6666666666666666E-2</v>
      </c>
      <c r="G43" s="9">
        <v>8.0458226895323767E-3</v>
      </c>
    </row>
    <row r="44" spans="1:7">
      <c r="C44" t="s">
        <v>101</v>
      </c>
      <c r="D44" s="80">
        <v>1</v>
      </c>
      <c r="E44" s="25">
        <v>370000</v>
      </c>
      <c r="F44" s="9">
        <v>1.6666666666666666E-2</v>
      </c>
      <c r="G44" s="9">
        <v>6.6154542113932881E-3</v>
      </c>
    </row>
    <row r="45" spans="1:7">
      <c r="B45" t="s">
        <v>76</v>
      </c>
      <c r="D45" s="80">
        <v>2</v>
      </c>
      <c r="E45" s="25">
        <v>1198014</v>
      </c>
      <c r="F45" s="9">
        <v>3.3333333333333333E-2</v>
      </c>
      <c r="G45" s="9">
        <v>2.1420018274616537E-2</v>
      </c>
    </row>
    <row r="46" spans="1:7">
      <c r="C46" t="s">
        <v>87</v>
      </c>
      <c r="D46" s="80">
        <v>2</v>
      </c>
      <c r="E46" s="25">
        <v>1198014</v>
      </c>
      <c r="F46" s="9">
        <v>3.3333333333333333E-2</v>
      </c>
      <c r="G46" s="9">
        <v>2.1420018274616537E-2</v>
      </c>
    </row>
    <row r="47" spans="1:7">
      <c r="A47" t="s">
        <v>58</v>
      </c>
      <c r="D47" s="80">
        <v>18</v>
      </c>
      <c r="E47" s="25">
        <v>22890746</v>
      </c>
      <c r="F47" s="9">
        <v>0.3</v>
      </c>
      <c r="G47" s="9">
        <v>0.40927751899360559</v>
      </c>
    </row>
    <row r="48" spans="1:7">
      <c r="B48" t="s">
        <v>81</v>
      </c>
      <c r="D48" s="80">
        <v>6</v>
      </c>
      <c r="E48" s="25">
        <v>12729866</v>
      </c>
      <c r="F48" s="9">
        <v>0.1</v>
      </c>
      <c r="G48" s="9">
        <v>0.22760498821668171</v>
      </c>
    </row>
    <row r="49" spans="1:7">
      <c r="C49" t="s">
        <v>104</v>
      </c>
      <c r="D49" s="80">
        <v>2</v>
      </c>
      <c r="E49" s="25">
        <v>10726511</v>
      </c>
      <c r="F49" s="9">
        <v>3.3333333333333333E-2</v>
      </c>
      <c r="G49" s="9">
        <v>0.19178579018515252</v>
      </c>
    </row>
    <row r="50" spans="1:7">
      <c r="C50" t="s">
        <v>83</v>
      </c>
      <c r="D50" s="80">
        <v>4</v>
      </c>
      <c r="E50" s="25">
        <v>2003355</v>
      </c>
      <c r="F50" s="9">
        <v>6.6666666666666666E-2</v>
      </c>
      <c r="G50" s="9">
        <v>3.5819198031529192E-2</v>
      </c>
    </row>
    <row r="51" spans="1:7">
      <c r="B51" t="s">
        <v>55</v>
      </c>
      <c r="D51" s="80">
        <v>10</v>
      </c>
      <c r="E51" s="25">
        <v>9409000</v>
      </c>
      <c r="F51" s="9">
        <v>0.16666666666666666</v>
      </c>
      <c r="G51" s="9">
        <v>0.16822921263513366</v>
      </c>
    </row>
    <row r="52" spans="1:7">
      <c r="C52" t="s">
        <v>78</v>
      </c>
      <c r="D52" s="80">
        <v>4</v>
      </c>
      <c r="E52" s="25">
        <v>1890000</v>
      </c>
      <c r="F52" s="9">
        <v>6.6666666666666666E-2</v>
      </c>
      <c r="G52" s="9">
        <v>3.3792455296035986E-2</v>
      </c>
    </row>
    <row r="53" spans="1:7">
      <c r="C53" t="s">
        <v>59</v>
      </c>
      <c r="D53" s="80">
        <v>6</v>
      </c>
      <c r="E53" s="25">
        <v>7519000</v>
      </c>
      <c r="F53" s="9">
        <v>0.1</v>
      </c>
      <c r="G53" s="9">
        <v>0.13443675733909766</v>
      </c>
    </row>
    <row r="54" spans="1:7">
      <c r="B54" t="s">
        <v>76</v>
      </c>
      <c r="D54" s="80">
        <v>2</v>
      </c>
      <c r="E54" s="25">
        <v>751880</v>
      </c>
      <c r="F54" s="9">
        <v>3.3333333333333333E-2</v>
      </c>
      <c r="G54" s="9">
        <v>1.3443318141790232E-2</v>
      </c>
    </row>
    <row r="55" spans="1:7">
      <c r="C55" t="s">
        <v>77</v>
      </c>
      <c r="D55" s="80">
        <v>2</v>
      </c>
      <c r="E55" s="25">
        <v>751880</v>
      </c>
      <c r="F55" s="9">
        <v>3.3333333333333333E-2</v>
      </c>
      <c r="G55" s="9">
        <v>1.3443318141790232E-2</v>
      </c>
    </row>
    <row r="56" spans="1:7">
      <c r="A56" t="s">
        <v>90</v>
      </c>
      <c r="D56" s="80">
        <v>1</v>
      </c>
      <c r="E56" s="25">
        <v>250000</v>
      </c>
      <c r="F56" s="9">
        <v>1.6666666666666666E-2</v>
      </c>
      <c r="G56" s="9">
        <v>4.4699014941846542E-3</v>
      </c>
    </row>
    <row r="57" spans="1:7">
      <c r="B57" t="s">
        <v>91</v>
      </c>
      <c r="D57" s="80">
        <v>1</v>
      </c>
      <c r="E57" s="25">
        <v>250000</v>
      </c>
      <c r="F57" s="9">
        <v>1.6666666666666666E-2</v>
      </c>
      <c r="G57" s="9">
        <v>4.4699014941846542E-3</v>
      </c>
    </row>
    <row r="58" spans="1:7">
      <c r="C58" t="s">
        <v>92</v>
      </c>
      <c r="D58" s="80">
        <v>1</v>
      </c>
      <c r="E58" s="25">
        <v>250000</v>
      </c>
      <c r="F58" s="9">
        <v>1.6666666666666666E-2</v>
      </c>
      <c r="G58" s="9">
        <v>4.4699014941846542E-3</v>
      </c>
    </row>
    <row r="59" spans="1:7">
      <c r="A59" t="s">
        <v>29</v>
      </c>
      <c r="D59" s="80">
        <v>60</v>
      </c>
      <c r="E59" s="25">
        <v>55929644.159999996</v>
      </c>
      <c r="F59" s="9">
        <v>1</v>
      </c>
      <c r="G59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37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83.140625" customWidth="1"/>
    <col min="2" max="2" width="18.42578125" customWidth="1"/>
    <col min="3" max="3" width="10.7109375" bestFit="1" customWidth="1"/>
    <col min="4" max="4" width="13.7109375" bestFit="1" customWidth="1"/>
    <col min="5" max="5" width="16" bestFit="1" customWidth="1"/>
    <col min="6" max="6" width="19" bestFit="1" customWidth="1"/>
  </cols>
  <sheetData>
    <row r="1" spans="1:6">
      <c r="A1" s="79" t="s">
        <v>1</v>
      </c>
      <c r="B1" t="s">
        <v>28</v>
      </c>
    </row>
    <row r="3" spans="1:6">
      <c r="C3" s="79" t="s">
        <v>40</v>
      </c>
    </row>
    <row r="4" spans="1:6">
      <c r="A4" s="79" t="s">
        <v>39</v>
      </c>
      <c r="B4" s="79" t="s">
        <v>7</v>
      </c>
      <c r="C4" t="s">
        <v>8</v>
      </c>
      <c r="D4" t="s">
        <v>2</v>
      </c>
      <c r="E4" t="s">
        <v>30</v>
      </c>
      <c r="F4" t="s">
        <v>3</v>
      </c>
    </row>
    <row r="5" spans="1:6">
      <c r="A5" t="s">
        <v>112</v>
      </c>
      <c r="C5" s="80">
        <v>1</v>
      </c>
      <c r="D5" s="25">
        <v>100000</v>
      </c>
      <c r="E5" s="9">
        <v>9.0909090909090912E-2</v>
      </c>
      <c r="F5" s="9">
        <v>2.6824545209954375E-2</v>
      </c>
    </row>
    <row r="6" spans="1:6">
      <c r="B6" t="s">
        <v>66</v>
      </c>
      <c r="C6" s="80">
        <v>1</v>
      </c>
      <c r="D6" s="25">
        <v>100000</v>
      </c>
      <c r="E6" s="9">
        <v>9.0909090909090912E-2</v>
      </c>
      <c r="F6" s="9">
        <v>2.6824545209954375E-2</v>
      </c>
    </row>
    <row r="7" spans="1:6">
      <c r="C7" s="80"/>
      <c r="D7" s="25"/>
      <c r="E7" s="9"/>
      <c r="F7" s="9"/>
    </row>
    <row r="8" spans="1:6">
      <c r="A8" t="s">
        <v>109</v>
      </c>
      <c r="C8" s="80">
        <v>2</v>
      </c>
      <c r="D8" s="25">
        <v>526000</v>
      </c>
      <c r="E8" s="9">
        <v>0.18181818181818182</v>
      </c>
      <c r="F8" s="9">
        <v>0.14109710780435999</v>
      </c>
    </row>
    <row r="9" spans="1:6">
      <c r="B9" t="s">
        <v>71</v>
      </c>
      <c r="C9" s="80">
        <v>1</v>
      </c>
      <c r="D9" s="25">
        <v>186000</v>
      </c>
      <c r="E9" s="9">
        <v>9.0909090909090912E-2</v>
      </c>
      <c r="F9" s="9">
        <v>4.9893654090515133E-2</v>
      </c>
    </row>
    <row r="10" spans="1:6">
      <c r="B10" t="s">
        <v>53</v>
      </c>
      <c r="C10" s="80">
        <v>1</v>
      </c>
      <c r="D10" s="25">
        <v>340000</v>
      </c>
      <c r="E10" s="9">
        <v>9.0909090909090912E-2</v>
      </c>
      <c r="F10" s="9">
        <v>9.1203453713844876E-2</v>
      </c>
    </row>
    <row r="11" spans="1:6">
      <c r="C11" s="80"/>
      <c r="D11" s="25"/>
      <c r="E11" s="9"/>
      <c r="F11" s="9"/>
    </row>
    <row r="12" spans="1:6">
      <c r="A12" t="s">
        <v>123</v>
      </c>
      <c r="C12" s="80">
        <v>1</v>
      </c>
      <c r="D12" s="25">
        <v>410000</v>
      </c>
      <c r="E12" s="9">
        <v>9.0909090909090912E-2</v>
      </c>
      <c r="F12" s="9">
        <v>0.10998063536081293</v>
      </c>
    </row>
    <row r="13" spans="1:6">
      <c r="B13" t="s">
        <v>53</v>
      </c>
      <c r="C13" s="80">
        <v>1</v>
      </c>
      <c r="D13" s="25">
        <v>410000</v>
      </c>
      <c r="E13" s="9">
        <v>9.0909090909090912E-2</v>
      </c>
      <c r="F13" s="9">
        <v>0.10998063536081293</v>
      </c>
    </row>
    <row r="14" spans="1:6">
      <c r="C14" s="80"/>
      <c r="D14" s="25"/>
      <c r="E14" s="9"/>
      <c r="F14" s="9"/>
    </row>
    <row r="15" spans="1:6">
      <c r="A15" t="s">
        <v>118</v>
      </c>
      <c r="C15" s="80">
        <v>1</v>
      </c>
      <c r="D15" s="25">
        <v>116443</v>
      </c>
      <c r="E15" s="9">
        <v>9.0909090909090912E-2</v>
      </c>
      <c r="F15" s="9">
        <v>3.1235305178827173E-2</v>
      </c>
    </row>
    <row r="16" spans="1:6">
      <c r="B16" t="s">
        <v>71</v>
      </c>
      <c r="C16" s="80">
        <v>1</v>
      </c>
      <c r="D16" s="25">
        <v>116443</v>
      </c>
      <c r="E16" s="9">
        <v>9.0909090909090912E-2</v>
      </c>
      <c r="F16" s="9">
        <v>3.1235305178827173E-2</v>
      </c>
    </row>
    <row r="17" spans="1:6">
      <c r="C17" s="80"/>
      <c r="D17" s="25"/>
      <c r="E17" s="9"/>
      <c r="F17" s="9"/>
    </row>
    <row r="18" spans="1:6">
      <c r="A18" t="s">
        <v>107</v>
      </c>
      <c r="C18" s="80">
        <v>1</v>
      </c>
      <c r="D18" s="25">
        <v>220000</v>
      </c>
      <c r="E18" s="9">
        <v>9.0909090909090912E-2</v>
      </c>
      <c r="F18" s="9">
        <v>5.901399946189962E-2</v>
      </c>
    </row>
    <row r="19" spans="1:6">
      <c r="B19" t="s">
        <v>58</v>
      </c>
      <c r="C19" s="80">
        <v>1</v>
      </c>
      <c r="D19" s="25">
        <v>220000</v>
      </c>
      <c r="E19" s="9">
        <v>9.0909090909090912E-2</v>
      </c>
      <c r="F19" s="9">
        <v>5.901399946189962E-2</v>
      </c>
    </row>
    <row r="20" spans="1:6">
      <c r="C20" s="80"/>
      <c r="D20" s="25"/>
      <c r="E20" s="9"/>
      <c r="F20" s="9"/>
    </row>
    <row r="21" spans="1:6">
      <c r="A21" t="s">
        <v>44</v>
      </c>
      <c r="C21" s="80"/>
      <c r="D21" s="25"/>
      <c r="E21" s="9">
        <v>0</v>
      </c>
      <c r="F21" s="9">
        <v>0</v>
      </c>
    </row>
    <row r="22" spans="1:6">
      <c r="B22" t="s">
        <v>44</v>
      </c>
      <c r="C22" s="80"/>
      <c r="D22" s="25"/>
      <c r="E22" s="9">
        <v>0</v>
      </c>
      <c r="F22" s="9">
        <v>0</v>
      </c>
    </row>
    <row r="23" spans="1:6">
      <c r="C23" s="80"/>
      <c r="D23" s="25"/>
      <c r="E23" s="9"/>
      <c r="F23" s="9"/>
    </row>
    <row r="24" spans="1:6">
      <c r="A24" t="s">
        <v>116</v>
      </c>
      <c r="C24" s="80">
        <v>2</v>
      </c>
      <c r="D24" s="25">
        <v>544686</v>
      </c>
      <c r="E24" s="9">
        <v>0.18181818181818182</v>
      </c>
      <c r="F24" s="9">
        <v>0.14610954232229209</v>
      </c>
    </row>
    <row r="25" spans="1:6">
      <c r="B25" t="s">
        <v>58</v>
      </c>
      <c r="C25" s="80">
        <v>1</v>
      </c>
      <c r="D25" s="25">
        <v>324686</v>
      </c>
      <c r="E25" s="9">
        <v>9.0909090909090912E-2</v>
      </c>
      <c r="F25" s="9">
        <v>8.7095542860392464E-2</v>
      </c>
    </row>
    <row r="26" spans="1:6">
      <c r="B26" t="s">
        <v>53</v>
      </c>
      <c r="C26" s="80">
        <v>1</v>
      </c>
      <c r="D26" s="25">
        <v>220000</v>
      </c>
      <c r="E26" s="9">
        <v>9.0909090909090912E-2</v>
      </c>
      <c r="F26" s="9">
        <v>5.901399946189962E-2</v>
      </c>
    </row>
    <row r="27" spans="1:6">
      <c r="C27" s="80"/>
      <c r="D27" s="25"/>
      <c r="E27" s="9"/>
      <c r="F27" s="9"/>
    </row>
    <row r="28" spans="1:6">
      <c r="A28" t="s">
        <v>114</v>
      </c>
      <c r="C28" s="80">
        <v>1</v>
      </c>
      <c r="D28" s="25">
        <v>611800</v>
      </c>
      <c r="E28" s="9">
        <v>9.0909090909090912E-2</v>
      </c>
      <c r="F28" s="9">
        <v>0.16411256759450085</v>
      </c>
    </row>
    <row r="29" spans="1:6">
      <c r="B29" t="s">
        <v>58</v>
      </c>
      <c r="C29" s="80">
        <v>1</v>
      </c>
      <c r="D29" s="25">
        <v>611800</v>
      </c>
      <c r="E29" s="9">
        <v>9.0909090909090912E-2</v>
      </c>
      <c r="F29" s="9">
        <v>0.16411256759450085</v>
      </c>
    </row>
    <row r="30" spans="1:6">
      <c r="C30" s="80"/>
      <c r="D30" s="25"/>
      <c r="E30" s="9"/>
      <c r="F30" s="9"/>
    </row>
    <row r="31" spans="1:6">
      <c r="A31" t="s">
        <v>121</v>
      </c>
      <c r="C31" s="80">
        <v>1</v>
      </c>
      <c r="D31" s="25">
        <v>630000</v>
      </c>
      <c r="E31" s="9">
        <v>9.0909090909090912E-2</v>
      </c>
      <c r="F31" s="9">
        <v>0.16899463482271257</v>
      </c>
    </row>
    <row r="32" spans="1:6">
      <c r="B32" t="s">
        <v>58</v>
      </c>
      <c r="C32" s="80">
        <v>1</v>
      </c>
      <c r="D32" s="25">
        <v>630000</v>
      </c>
      <c r="E32" s="9">
        <v>9.0909090909090912E-2</v>
      </c>
      <c r="F32" s="9">
        <v>0.16899463482271257</v>
      </c>
    </row>
    <row r="33" spans="1:6">
      <c r="C33" s="80"/>
      <c r="D33" s="25"/>
      <c r="E33" s="9"/>
      <c r="F33" s="9"/>
    </row>
    <row r="34" spans="1:6">
      <c r="A34" t="s">
        <v>125</v>
      </c>
      <c r="C34" s="80">
        <v>1</v>
      </c>
      <c r="D34" s="25">
        <v>569000</v>
      </c>
      <c r="E34" s="9">
        <v>9.0909090909090912E-2</v>
      </c>
      <c r="F34" s="9">
        <v>0.15263166224464039</v>
      </c>
    </row>
    <row r="35" spans="1:6">
      <c r="B35" t="s">
        <v>58</v>
      </c>
      <c r="C35" s="80">
        <v>1</v>
      </c>
      <c r="D35" s="25">
        <v>569000</v>
      </c>
      <c r="E35" s="9">
        <v>9.0909090909090912E-2</v>
      </c>
      <c r="F35" s="9">
        <v>0.15263166224464039</v>
      </c>
    </row>
    <row r="36" spans="1:6">
      <c r="C36" s="80"/>
      <c r="D36" s="25"/>
      <c r="E36" s="9"/>
      <c r="F36" s="9"/>
    </row>
    <row r="37" spans="1:6">
      <c r="A37" t="s">
        <v>29</v>
      </c>
      <c r="C37" s="80">
        <v>11</v>
      </c>
      <c r="D37" s="25">
        <v>3727929</v>
      </c>
      <c r="E37" s="9">
        <v>1</v>
      </c>
      <c r="F37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L61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9.5703125" customWidth="1"/>
    <col min="3" max="3" width="19.7109375" customWidth="1"/>
    <col min="5" max="5" width="24.5703125" customWidth="1"/>
    <col min="6" max="6" width="11.28515625" customWidth="1"/>
    <col min="7" max="7" width="14.7109375" customWidth="1"/>
    <col min="9" max="9" width="12.140625" customWidth="1"/>
    <col min="10" max="10" width="14.140625" customWidth="1"/>
    <col min="11" max="11" width="15.28515625" customWidth="1"/>
    <col min="12" max="12" width="20.5703125" customWidth="1"/>
    <col min="13" max="13" width="10.140625" bestFit="1" customWidth="1"/>
  </cols>
  <sheetData>
    <row r="1" spans="1:12">
      <c r="A1" s="89" t="s">
        <v>0</v>
      </c>
      <c r="B1" s="89" t="s">
        <v>35</v>
      </c>
      <c r="C1" s="89" t="s">
        <v>26</v>
      </c>
      <c r="D1" s="89" t="s">
        <v>31</v>
      </c>
      <c r="E1" s="89" t="s">
        <v>27</v>
      </c>
      <c r="F1" s="89" t="s">
        <v>32</v>
      </c>
      <c r="G1" s="89" t="s">
        <v>36</v>
      </c>
      <c r="H1" s="89" t="s">
        <v>37</v>
      </c>
      <c r="I1" s="89" t="s">
        <v>38</v>
      </c>
      <c r="J1" s="89" t="s">
        <v>33</v>
      </c>
      <c r="K1" s="94" t="s">
        <v>42</v>
      </c>
      <c r="L1">
        <v>61</v>
      </c>
    </row>
    <row r="2" spans="1:12" ht="15">
      <c r="A2" s="111" t="s">
        <v>60</v>
      </c>
      <c r="B2" s="111" t="s">
        <v>127</v>
      </c>
      <c r="C2" s="111" t="s">
        <v>61</v>
      </c>
      <c r="D2" s="111" t="s">
        <v>62</v>
      </c>
      <c r="E2" s="111" t="s">
        <v>54</v>
      </c>
      <c r="F2" s="112">
        <v>537068</v>
      </c>
      <c r="G2" s="113">
        <v>624950</v>
      </c>
      <c r="H2" s="111" t="s">
        <v>63</v>
      </c>
      <c r="I2" s="111" t="s">
        <v>63</v>
      </c>
      <c r="J2" s="114">
        <v>44896</v>
      </c>
    </row>
    <row r="3" spans="1:12" ht="15">
      <c r="A3" s="111" t="s">
        <v>66</v>
      </c>
      <c r="B3" s="111" t="s">
        <v>128</v>
      </c>
      <c r="C3" s="111" t="s">
        <v>74</v>
      </c>
      <c r="D3" s="111" t="s">
        <v>75</v>
      </c>
      <c r="E3" s="111" t="s">
        <v>54</v>
      </c>
      <c r="F3" s="112">
        <v>537143</v>
      </c>
      <c r="G3" s="113">
        <v>340000</v>
      </c>
      <c r="H3" s="111" t="s">
        <v>57</v>
      </c>
      <c r="I3" s="111" t="s">
        <v>63</v>
      </c>
      <c r="J3" s="114">
        <v>44902</v>
      </c>
    </row>
    <row r="4" spans="1:12" ht="15">
      <c r="A4" s="111" t="s">
        <v>66</v>
      </c>
      <c r="B4" s="111" t="s">
        <v>128</v>
      </c>
      <c r="C4" s="111" t="s">
        <v>94</v>
      </c>
      <c r="D4" s="111" t="s">
        <v>69</v>
      </c>
      <c r="E4" s="111" t="s">
        <v>67</v>
      </c>
      <c r="F4" s="112">
        <v>537416</v>
      </c>
      <c r="G4" s="113">
        <v>4100000</v>
      </c>
      <c r="H4" s="111" t="s">
        <v>57</v>
      </c>
      <c r="I4" s="111" t="s">
        <v>63</v>
      </c>
      <c r="J4" s="114">
        <v>44917</v>
      </c>
    </row>
    <row r="5" spans="1:12" ht="15">
      <c r="A5" s="111" t="s">
        <v>66</v>
      </c>
      <c r="B5" s="111" t="s">
        <v>128</v>
      </c>
      <c r="C5" s="111" t="s">
        <v>68</v>
      </c>
      <c r="D5" s="111" t="s">
        <v>69</v>
      </c>
      <c r="E5" s="111" t="s">
        <v>67</v>
      </c>
      <c r="F5" s="112">
        <v>537073</v>
      </c>
      <c r="G5" s="113">
        <v>11300000</v>
      </c>
      <c r="H5" s="111" t="s">
        <v>57</v>
      </c>
      <c r="I5" s="111" t="s">
        <v>63</v>
      </c>
      <c r="J5" s="114">
        <v>44896</v>
      </c>
    </row>
    <row r="6" spans="1:12" ht="15">
      <c r="A6" s="111" t="s">
        <v>66</v>
      </c>
      <c r="B6" s="111" t="s">
        <v>128</v>
      </c>
      <c r="C6" s="111" t="s">
        <v>81</v>
      </c>
      <c r="D6" s="111" t="s">
        <v>93</v>
      </c>
      <c r="E6" s="111" t="s">
        <v>54</v>
      </c>
      <c r="F6" s="112">
        <v>537406</v>
      </c>
      <c r="G6" s="113">
        <v>785000</v>
      </c>
      <c r="H6" s="111" t="s">
        <v>57</v>
      </c>
      <c r="I6" s="111" t="s">
        <v>63</v>
      </c>
      <c r="J6" s="114">
        <v>44917</v>
      </c>
    </row>
    <row r="7" spans="1:12" ht="15">
      <c r="A7" s="111" t="s">
        <v>66</v>
      </c>
      <c r="B7" s="111" t="s">
        <v>128</v>
      </c>
      <c r="C7" s="111" t="s">
        <v>81</v>
      </c>
      <c r="D7" s="111" t="s">
        <v>93</v>
      </c>
      <c r="E7" s="111" t="s">
        <v>54</v>
      </c>
      <c r="F7" s="112">
        <v>537471</v>
      </c>
      <c r="G7" s="113">
        <v>255000</v>
      </c>
      <c r="H7" s="111" t="s">
        <v>57</v>
      </c>
      <c r="I7" s="111" t="s">
        <v>63</v>
      </c>
      <c r="J7" s="114">
        <v>44922</v>
      </c>
    </row>
    <row r="8" spans="1:12" ht="15">
      <c r="A8" s="111" t="s">
        <v>71</v>
      </c>
      <c r="B8" s="111" t="s">
        <v>129</v>
      </c>
      <c r="C8" s="111" t="s">
        <v>72</v>
      </c>
      <c r="D8" s="111" t="s">
        <v>73</v>
      </c>
      <c r="E8" s="111" t="s">
        <v>54</v>
      </c>
      <c r="F8" s="112">
        <v>537114</v>
      </c>
      <c r="G8" s="113">
        <v>415000</v>
      </c>
      <c r="H8" s="111" t="s">
        <v>57</v>
      </c>
      <c r="I8" s="111" t="s">
        <v>63</v>
      </c>
      <c r="J8" s="114">
        <v>44900</v>
      </c>
    </row>
    <row r="9" spans="1:12" ht="15">
      <c r="A9" s="111" t="s">
        <v>71</v>
      </c>
      <c r="B9" s="111" t="s">
        <v>129</v>
      </c>
      <c r="C9" s="111" t="s">
        <v>88</v>
      </c>
      <c r="D9" s="111" t="s">
        <v>89</v>
      </c>
      <c r="E9" s="111" t="s">
        <v>54</v>
      </c>
      <c r="F9" s="112">
        <v>537300</v>
      </c>
      <c r="G9" s="113">
        <v>342500</v>
      </c>
      <c r="H9" s="111" t="s">
        <v>57</v>
      </c>
      <c r="I9" s="111" t="s">
        <v>63</v>
      </c>
      <c r="J9" s="114">
        <v>44911</v>
      </c>
    </row>
    <row r="10" spans="1:12" ht="15">
      <c r="A10" s="111" t="s">
        <v>71</v>
      </c>
      <c r="B10" s="111" t="s">
        <v>129</v>
      </c>
      <c r="C10" s="111" t="s">
        <v>102</v>
      </c>
      <c r="D10" s="111" t="s">
        <v>103</v>
      </c>
      <c r="E10" s="111" t="s">
        <v>54</v>
      </c>
      <c r="F10" s="112">
        <v>537524</v>
      </c>
      <c r="G10" s="113">
        <v>600000</v>
      </c>
      <c r="H10" s="111" t="s">
        <v>57</v>
      </c>
      <c r="I10" s="111" t="s">
        <v>63</v>
      </c>
      <c r="J10" s="114">
        <v>44924</v>
      </c>
    </row>
    <row r="11" spans="1:12" ht="15">
      <c r="A11" s="111" t="s">
        <v>71</v>
      </c>
      <c r="B11" s="111" t="s">
        <v>129</v>
      </c>
      <c r="C11" s="111" t="s">
        <v>79</v>
      </c>
      <c r="D11" s="111" t="s">
        <v>80</v>
      </c>
      <c r="E11" s="111" t="s">
        <v>54</v>
      </c>
      <c r="F11" s="112">
        <v>537205</v>
      </c>
      <c r="G11" s="113">
        <v>375000</v>
      </c>
      <c r="H11" s="111" t="s">
        <v>57</v>
      </c>
      <c r="I11" s="111" t="s">
        <v>63</v>
      </c>
      <c r="J11" s="114">
        <v>44907</v>
      </c>
    </row>
    <row r="12" spans="1:12" ht="15">
      <c r="A12" s="111" t="s">
        <v>71</v>
      </c>
      <c r="B12" s="111" t="s">
        <v>129</v>
      </c>
      <c r="C12" s="111" t="s">
        <v>102</v>
      </c>
      <c r="D12" s="111" t="s">
        <v>103</v>
      </c>
      <c r="E12" s="111" t="s">
        <v>64</v>
      </c>
      <c r="F12" s="112">
        <v>537527</v>
      </c>
      <c r="G12" s="113">
        <v>300000</v>
      </c>
      <c r="H12" s="111" t="s">
        <v>57</v>
      </c>
      <c r="I12" s="111" t="s">
        <v>63</v>
      </c>
      <c r="J12" s="114">
        <v>44925</v>
      </c>
    </row>
    <row r="13" spans="1:12" ht="15">
      <c r="A13" s="111" t="s">
        <v>95</v>
      </c>
      <c r="B13" s="111" t="s">
        <v>130</v>
      </c>
      <c r="C13" s="111" t="s">
        <v>96</v>
      </c>
      <c r="D13" s="111" t="s">
        <v>92</v>
      </c>
      <c r="E13" s="111" t="s">
        <v>54</v>
      </c>
      <c r="F13" s="112">
        <v>537422</v>
      </c>
      <c r="G13" s="113">
        <v>409000</v>
      </c>
      <c r="H13" s="111" t="s">
        <v>57</v>
      </c>
      <c r="I13" s="111" t="s">
        <v>63</v>
      </c>
      <c r="J13" s="114">
        <v>44917</v>
      </c>
    </row>
    <row r="14" spans="1:12" ht="15">
      <c r="A14" s="111" t="s">
        <v>98</v>
      </c>
      <c r="B14" s="111" t="s">
        <v>131</v>
      </c>
      <c r="C14" s="111" t="s">
        <v>79</v>
      </c>
      <c r="D14" s="111" t="s">
        <v>99</v>
      </c>
      <c r="E14" s="111" t="s">
        <v>64</v>
      </c>
      <c r="F14" s="112">
        <v>537479</v>
      </c>
      <c r="G14" s="113">
        <v>380000</v>
      </c>
      <c r="H14" s="111" t="s">
        <v>57</v>
      </c>
      <c r="I14" s="111" t="s">
        <v>63</v>
      </c>
      <c r="J14" s="114">
        <v>44922</v>
      </c>
    </row>
    <row r="15" spans="1:12" ht="15">
      <c r="A15" s="111" t="s">
        <v>53</v>
      </c>
      <c r="B15" s="111" t="s">
        <v>132</v>
      </c>
      <c r="C15" s="111" t="s">
        <v>55</v>
      </c>
      <c r="D15" s="111" t="s">
        <v>65</v>
      </c>
      <c r="E15" s="111" t="s">
        <v>54</v>
      </c>
      <c r="F15" s="112">
        <v>537287</v>
      </c>
      <c r="G15" s="113">
        <v>235000</v>
      </c>
      <c r="H15" s="111" t="s">
        <v>57</v>
      </c>
      <c r="I15" s="111" t="s">
        <v>63</v>
      </c>
      <c r="J15" s="114">
        <v>44911</v>
      </c>
    </row>
    <row r="16" spans="1:12" ht="15">
      <c r="A16" s="111" t="s">
        <v>53</v>
      </c>
      <c r="B16" s="111" t="s">
        <v>132</v>
      </c>
      <c r="C16" s="111" t="s">
        <v>81</v>
      </c>
      <c r="D16" s="111" t="s">
        <v>82</v>
      </c>
      <c r="E16" s="111" t="s">
        <v>54</v>
      </c>
      <c r="F16" s="112">
        <v>537214</v>
      </c>
      <c r="G16" s="113">
        <v>430000</v>
      </c>
      <c r="H16" s="111" t="s">
        <v>57</v>
      </c>
      <c r="I16" s="111" t="s">
        <v>63</v>
      </c>
      <c r="J16" s="114">
        <v>44907</v>
      </c>
    </row>
    <row r="17" spans="1:10" ht="15">
      <c r="A17" s="111" t="s">
        <v>53</v>
      </c>
      <c r="B17" s="111" t="s">
        <v>132</v>
      </c>
      <c r="C17" s="111" t="s">
        <v>55</v>
      </c>
      <c r="D17" s="111" t="s">
        <v>65</v>
      </c>
      <c r="E17" s="111" t="s">
        <v>54</v>
      </c>
      <c r="F17" s="112">
        <v>537538</v>
      </c>
      <c r="G17" s="113">
        <v>437475</v>
      </c>
      <c r="H17" s="111" t="s">
        <v>63</v>
      </c>
      <c r="I17" s="111" t="s">
        <v>63</v>
      </c>
      <c r="J17" s="114">
        <v>44925</v>
      </c>
    </row>
    <row r="18" spans="1:10" ht="15">
      <c r="A18" s="111" t="s">
        <v>53</v>
      </c>
      <c r="B18" s="111" t="s">
        <v>132</v>
      </c>
      <c r="C18" s="111" t="s">
        <v>55</v>
      </c>
      <c r="D18" s="111" t="s">
        <v>56</v>
      </c>
      <c r="E18" s="111" t="s">
        <v>64</v>
      </c>
      <c r="F18" s="112">
        <v>537246</v>
      </c>
      <c r="G18" s="113">
        <v>370000</v>
      </c>
      <c r="H18" s="111" t="s">
        <v>57</v>
      </c>
      <c r="I18" s="111" t="s">
        <v>63</v>
      </c>
      <c r="J18" s="114">
        <v>44909</v>
      </c>
    </row>
    <row r="19" spans="1:10" ht="15">
      <c r="A19" s="111" t="s">
        <v>53</v>
      </c>
      <c r="B19" s="111" t="s">
        <v>132</v>
      </c>
      <c r="C19" s="111" t="s">
        <v>55</v>
      </c>
      <c r="D19" s="111" t="s">
        <v>65</v>
      </c>
      <c r="E19" s="111" t="s">
        <v>64</v>
      </c>
      <c r="F19" s="112">
        <v>537072</v>
      </c>
      <c r="G19" s="113">
        <v>170000</v>
      </c>
      <c r="H19" s="111" t="s">
        <v>57</v>
      </c>
      <c r="I19" s="111" t="s">
        <v>63</v>
      </c>
      <c r="J19" s="114">
        <v>44896</v>
      </c>
    </row>
    <row r="20" spans="1:10" ht="15">
      <c r="A20" s="111" t="s">
        <v>53</v>
      </c>
      <c r="B20" s="111" t="s">
        <v>132</v>
      </c>
      <c r="C20" s="111" t="s">
        <v>55</v>
      </c>
      <c r="D20" s="111" t="s">
        <v>65</v>
      </c>
      <c r="E20" s="111" t="s">
        <v>54</v>
      </c>
      <c r="F20" s="112">
        <v>537087</v>
      </c>
      <c r="G20" s="113">
        <v>240000</v>
      </c>
      <c r="H20" s="111" t="s">
        <v>57</v>
      </c>
      <c r="I20" s="111" t="s">
        <v>63</v>
      </c>
      <c r="J20" s="114">
        <v>44897</v>
      </c>
    </row>
    <row r="21" spans="1:10" ht="15">
      <c r="A21" s="111" t="s">
        <v>53</v>
      </c>
      <c r="B21" s="111" t="s">
        <v>132</v>
      </c>
      <c r="C21" s="111" t="s">
        <v>55</v>
      </c>
      <c r="D21" s="111" t="s">
        <v>65</v>
      </c>
      <c r="E21" s="111" t="s">
        <v>54</v>
      </c>
      <c r="F21" s="112">
        <v>537113</v>
      </c>
      <c r="G21" s="113">
        <v>181500</v>
      </c>
      <c r="H21" s="111" t="s">
        <v>57</v>
      </c>
      <c r="I21" s="111" t="s">
        <v>63</v>
      </c>
      <c r="J21" s="114">
        <v>44900</v>
      </c>
    </row>
    <row r="22" spans="1:10" ht="15">
      <c r="A22" s="111" t="s">
        <v>53</v>
      </c>
      <c r="B22" s="111" t="s">
        <v>132</v>
      </c>
      <c r="C22" s="111" t="s">
        <v>55</v>
      </c>
      <c r="D22" s="111" t="s">
        <v>65</v>
      </c>
      <c r="E22" s="111" t="s">
        <v>54</v>
      </c>
      <c r="F22" s="112">
        <v>537156</v>
      </c>
      <c r="G22" s="113">
        <v>907664</v>
      </c>
      <c r="H22" s="111" t="s">
        <v>63</v>
      </c>
      <c r="I22" s="111" t="s">
        <v>63</v>
      </c>
      <c r="J22" s="114">
        <v>44903</v>
      </c>
    </row>
    <row r="23" spans="1:10" ht="15">
      <c r="A23" s="111" t="s">
        <v>53</v>
      </c>
      <c r="B23" s="111" t="s">
        <v>132</v>
      </c>
      <c r="C23" s="111" t="s">
        <v>55</v>
      </c>
      <c r="D23" s="111" t="s">
        <v>56</v>
      </c>
      <c r="E23" s="111" t="s">
        <v>86</v>
      </c>
      <c r="F23" s="112">
        <v>537350</v>
      </c>
      <c r="G23" s="113">
        <v>369500</v>
      </c>
      <c r="H23" s="111" t="s">
        <v>57</v>
      </c>
      <c r="I23" s="111" t="s">
        <v>63</v>
      </c>
      <c r="J23" s="114">
        <v>44915</v>
      </c>
    </row>
    <row r="24" spans="1:10" ht="15">
      <c r="A24" s="111" t="s">
        <v>53</v>
      </c>
      <c r="B24" s="111" t="s">
        <v>132</v>
      </c>
      <c r="C24" s="111" t="s">
        <v>55</v>
      </c>
      <c r="D24" s="111" t="s">
        <v>56</v>
      </c>
      <c r="E24" s="111" t="s">
        <v>67</v>
      </c>
      <c r="F24" s="112">
        <v>537228</v>
      </c>
      <c r="G24" s="113">
        <v>280000</v>
      </c>
      <c r="H24" s="111" t="s">
        <v>57</v>
      </c>
      <c r="I24" s="111" t="s">
        <v>63</v>
      </c>
      <c r="J24" s="114">
        <v>44908</v>
      </c>
    </row>
    <row r="25" spans="1:10" ht="15">
      <c r="A25" s="111" t="s">
        <v>53</v>
      </c>
      <c r="B25" s="111" t="s">
        <v>132</v>
      </c>
      <c r="C25" s="111" t="s">
        <v>55</v>
      </c>
      <c r="D25" s="111" t="s">
        <v>56</v>
      </c>
      <c r="E25" s="111" t="s">
        <v>86</v>
      </c>
      <c r="F25" s="112">
        <v>537351</v>
      </c>
      <c r="G25" s="113">
        <v>340000</v>
      </c>
      <c r="H25" s="111" t="s">
        <v>57</v>
      </c>
      <c r="I25" s="111" t="s">
        <v>63</v>
      </c>
      <c r="J25" s="114">
        <v>44915</v>
      </c>
    </row>
    <row r="26" spans="1:10" ht="15">
      <c r="A26" s="111" t="s">
        <v>53</v>
      </c>
      <c r="B26" s="111" t="s">
        <v>132</v>
      </c>
      <c r="C26" s="111" t="s">
        <v>84</v>
      </c>
      <c r="D26" s="111" t="s">
        <v>85</v>
      </c>
      <c r="E26" s="111" t="s">
        <v>54</v>
      </c>
      <c r="F26" s="112">
        <v>537265</v>
      </c>
      <c r="G26" s="113">
        <v>450000</v>
      </c>
      <c r="H26" s="111" t="s">
        <v>57</v>
      </c>
      <c r="I26" s="111" t="s">
        <v>63</v>
      </c>
      <c r="J26" s="114">
        <v>44910</v>
      </c>
    </row>
    <row r="27" spans="1:10" ht="15">
      <c r="A27" s="111" t="s">
        <v>53</v>
      </c>
      <c r="B27" s="111" t="s">
        <v>132</v>
      </c>
      <c r="C27" s="111" t="s">
        <v>55</v>
      </c>
      <c r="D27" s="111" t="s">
        <v>65</v>
      </c>
      <c r="E27" s="111" t="s">
        <v>54</v>
      </c>
      <c r="F27" s="112">
        <v>537282</v>
      </c>
      <c r="G27" s="113">
        <v>510791.16</v>
      </c>
      <c r="H27" s="111" t="s">
        <v>63</v>
      </c>
      <c r="I27" s="111" t="s">
        <v>63</v>
      </c>
      <c r="J27" s="114">
        <v>44910</v>
      </c>
    </row>
    <row r="28" spans="1:10" ht="15">
      <c r="A28" s="111" t="s">
        <v>53</v>
      </c>
      <c r="B28" s="111" t="s">
        <v>132</v>
      </c>
      <c r="C28" s="111" t="s">
        <v>55</v>
      </c>
      <c r="D28" s="111" t="s">
        <v>65</v>
      </c>
      <c r="E28" s="111" t="s">
        <v>54</v>
      </c>
      <c r="F28" s="112">
        <v>537335</v>
      </c>
      <c r="G28" s="113">
        <v>940487</v>
      </c>
      <c r="H28" s="111" t="s">
        <v>63</v>
      </c>
      <c r="I28" s="111" t="s">
        <v>63</v>
      </c>
      <c r="J28" s="114">
        <v>44914</v>
      </c>
    </row>
    <row r="29" spans="1:10" ht="15">
      <c r="A29" s="111" t="s">
        <v>53</v>
      </c>
      <c r="B29" s="111" t="s">
        <v>132</v>
      </c>
      <c r="C29" s="111" t="s">
        <v>55</v>
      </c>
      <c r="D29" s="111" t="s">
        <v>65</v>
      </c>
      <c r="E29" s="111" t="s">
        <v>54</v>
      </c>
      <c r="F29" s="112">
        <v>537533</v>
      </c>
      <c r="G29" s="113">
        <v>335900</v>
      </c>
      <c r="H29" s="111" t="s">
        <v>57</v>
      </c>
      <c r="I29" s="111" t="s">
        <v>63</v>
      </c>
      <c r="J29" s="114">
        <v>44925</v>
      </c>
    </row>
    <row r="30" spans="1:10" ht="15">
      <c r="A30" s="111" t="s">
        <v>53</v>
      </c>
      <c r="B30" s="111" t="s">
        <v>132</v>
      </c>
      <c r="C30" s="111" t="s">
        <v>55</v>
      </c>
      <c r="D30" s="111" t="s">
        <v>56</v>
      </c>
      <c r="E30" s="111" t="s">
        <v>54</v>
      </c>
      <c r="F30" s="112">
        <v>537057</v>
      </c>
      <c r="G30" s="113">
        <v>395000</v>
      </c>
      <c r="H30" s="111" t="s">
        <v>57</v>
      </c>
      <c r="I30" s="111" t="s">
        <v>63</v>
      </c>
      <c r="J30" s="114">
        <v>44896</v>
      </c>
    </row>
    <row r="31" spans="1:10" ht="15">
      <c r="A31" s="111" t="s">
        <v>53</v>
      </c>
      <c r="B31" s="111" t="s">
        <v>132</v>
      </c>
      <c r="C31" s="111" t="s">
        <v>76</v>
      </c>
      <c r="D31" s="111" t="s">
        <v>87</v>
      </c>
      <c r="E31" s="111" t="s">
        <v>86</v>
      </c>
      <c r="F31" s="112">
        <v>537285</v>
      </c>
      <c r="G31" s="113">
        <v>180000</v>
      </c>
      <c r="H31" s="111" t="s">
        <v>57</v>
      </c>
      <c r="I31" s="111" t="s">
        <v>63</v>
      </c>
      <c r="J31" s="114">
        <v>44911</v>
      </c>
    </row>
    <row r="32" spans="1:10" ht="15">
      <c r="A32" s="111" t="s">
        <v>53</v>
      </c>
      <c r="B32" s="111" t="s">
        <v>132</v>
      </c>
      <c r="C32" s="111" t="s">
        <v>55</v>
      </c>
      <c r="D32" s="111" t="s">
        <v>56</v>
      </c>
      <c r="E32" s="111" t="s">
        <v>86</v>
      </c>
      <c r="F32" s="112">
        <v>537418</v>
      </c>
      <c r="G32" s="113">
        <v>345000</v>
      </c>
      <c r="H32" s="111" t="s">
        <v>63</v>
      </c>
      <c r="I32" s="111" t="s">
        <v>63</v>
      </c>
      <c r="J32" s="114">
        <v>44917</v>
      </c>
    </row>
    <row r="33" spans="1:10" ht="15">
      <c r="A33" s="111" t="s">
        <v>53</v>
      </c>
      <c r="B33" s="111" t="s">
        <v>132</v>
      </c>
      <c r="C33" s="111" t="s">
        <v>81</v>
      </c>
      <c r="D33" s="111" t="s">
        <v>82</v>
      </c>
      <c r="E33" s="111" t="s">
        <v>54</v>
      </c>
      <c r="F33" s="112">
        <v>537483</v>
      </c>
      <c r="G33" s="113">
        <v>315000</v>
      </c>
      <c r="H33" s="111" t="s">
        <v>57</v>
      </c>
      <c r="I33" s="111" t="s">
        <v>63</v>
      </c>
      <c r="J33" s="114">
        <v>44922</v>
      </c>
    </row>
    <row r="34" spans="1:10" ht="15">
      <c r="A34" s="111" t="s">
        <v>53</v>
      </c>
      <c r="B34" s="111" t="s">
        <v>132</v>
      </c>
      <c r="C34" s="111" t="s">
        <v>76</v>
      </c>
      <c r="D34" s="111" t="s">
        <v>87</v>
      </c>
      <c r="E34" s="111" t="s">
        <v>54</v>
      </c>
      <c r="F34" s="112">
        <v>537314</v>
      </c>
      <c r="G34" s="113">
        <v>1018014</v>
      </c>
      <c r="H34" s="111" t="s">
        <v>57</v>
      </c>
      <c r="I34" s="111" t="s">
        <v>63</v>
      </c>
      <c r="J34" s="114">
        <v>44914</v>
      </c>
    </row>
    <row r="35" spans="1:10" ht="15">
      <c r="A35" s="111" t="s">
        <v>53</v>
      </c>
      <c r="B35" s="111" t="s">
        <v>132</v>
      </c>
      <c r="C35" s="111" t="s">
        <v>55</v>
      </c>
      <c r="D35" s="111" t="s">
        <v>65</v>
      </c>
      <c r="E35" s="111" t="s">
        <v>54</v>
      </c>
      <c r="F35" s="112">
        <v>537510</v>
      </c>
      <c r="G35" s="113">
        <v>1250000</v>
      </c>
      <c r="H35" s="111" t="s">
        <v>57</v>
      </c>
      <c r="I35" s="111" t="s">
        <v>63</v>
      </c>
      <c r="J35" s="114">
        <v>44924</v>
      </c>
    </row>
    <row r="36" spans="1:10" ht="15">
      <c r="A36" s="111" t="s">
        <v>53</v>
      </c>
      <c r="B36" s="111" t="s">
        <v>132</v>
      </c>
      <c r="C36" s="111" t="s">
        <v>55</v>
      </c>
      <c r="D36" s="111" t="s">
        <v>56</v>
      </c>
      <c r="E36" s="111" t="s">
        <v>86</v>
      </c>
      <c r="F36" s="112">
        <v>537409</v>
      </c>
      <c r="G36" s="113">
        <v>365000</v>
      </c>
      <c r="H36" s="111" t="s">
        <v>63</v>
      </c>
      <c r="I36" s="111" t="s">
        <v>63</v>
      </c>
      <c r="J36" s="114">
        <v>44917</v>
      </c>
    </row>
    <row r="37" spans="1:10" ht="15">
      <c r="A37" s="111" t="s">
        <v>53</v>
      </c>
      <c r="B37" s="111" t="s">
        <v>132</v>
      </c>
      <c r="C37" s="111" t="s">
        <v>55</v>
      </c>
      <c r="D37" s="111" t="s">
        <v>56</v>
      </c>
      <c r="E37" s="111" t="s">
        <v>86</v>
      </c>
      <c r="F37" s="112">
        <v>537411</v>
      </c>
      <c r="G37" s="113">
        <v>350000</v>
      </c>
      <c r="H37" s="111" t="s">
        <v>63</v>
      </c>
      <c r="I37" s="111" t="s">
        <v>63</v>
      </c>
      <c r="J37" s="114">
        <v>44917</v>
      </c>
    </row>
    <row r="38" spans="1:10" ht="15">
      <c r="A38" s="111" t="s">
        <v>53</v>
      </c>
      <c r="B38" s="111" t="s">
        <v>132</v>
      </c>
      <c r="C38" s="111" t="s">
        <v>81</v>
      </c>
      <c r="D38" s="111" t="s">
        <v>97</v>
      </c>
      <c r="E38" s="111" t="s">
        <v>54</v>
      </c>
      <c r="F38" s="112">
        <v>537454</v>
      </c>
      <c r="G38" s="113">
        <v>847117</v>
      </c>
      <c r="H38" s="111" t="s">
        <v>57</v>
      </c>
      <c r="I38" s="111" t="s">
        <v>63</v>
      </c>
      <c r="J38" s="114">
        <v>44918</v>
      </c>
    </row>
    <row r="39" spans="1:10" ht="15">
      <c r="A39" s="111" t="s">
        <v>53</v>
      </c>
      <c r="B39" s="111" t="s">
        <v>132</v>
      </c>
      <c r="C39" s="111" t="s">
        <v>55</v>
      </c>
      <c r="D39" s="111" t="s">
        <v>65</v>
      </c>
      <c r="E39" s="111" t="s">
        <v>64</v>
      </c>
      <c r="F39" s="112">
        <v>537473</v>
      </c>
      <c r="G39" s="113">
        <v>190000</v>
      </c>
      <c r="H39" s="111" t="s">
        <v>57</v>
      </c>
      <c r="I39" s="111" t="s">
        <v>63</v>
      </c>
      <c r="J39" s="114">
        <v>44922</v>
      </c>
    </row>
    <row r="40" spans="1:10" ht="15">
      <c r="A40" s="111" t="s">
        <v>53</v>
      </c>
      <c r="B40" s="111" t="s">
        <v>132</v>
      </c>
      <c r="C40" s="111" t="s">
        <v>96</v>
      </c>
      <c r="D40" s="111" t="s">
        <v>100</v>
      </c>
      <c r="E40" s="111" t="s">
        <v>54</v>
      </c>
      <c r="F40" s="112">
        <v>537481</v>
      </c>
      <c r="G40" s="113">
        <v>399000</v>
      </c>
      <c r="H40" s="111" t="s">
        <v>57</v>
      </c>
      <c r="I40" s="111" t="s">
        <v>63</v>
      </c>
      <c r="J40" s="114">
        <v>44922</v>
      </c>
    </row>
    <row r="41" spans="1:10" ht="15">
      <c r="A41" s="111" t="s">
        <v>53</v>
      </c>
      <c r="B41" s="111" t="s">
        <v>132</v>
      </c>
      <c r="C41" s="111" t="s">
        <v>55</v>
      </c>
      <c r="D41" s="111" t="s">
        <v>56</v>
      </c>
      <c r="E41" s="111" t="s">
        <v>86</v>
      </c>
      <c r="F41" s="112">
        <v>537352</v>
      </c>
      <c r="G41" s="113">
        <v>340000</v>
      </c>
      <c r="H41" s="111" t="s">
        <v>57</v>
      </c>
      <c r="I41" s="111" t="s">
        <v>63</v>
      </c>
      <c r="J41" s="114">
        <v>44915</v>
      </c>
    </row>
    <row r="42" spans="1:10" ht="15">
      <c r="A42" s="111" t="s">
        <v>53</v>
      </c>
      <c r="B42" s="111" t="s">
        <v>132</v>
      </c>
      <c r="C42" s="111" t="s">
        <v>84</v>
      </c>
      <c r="D42" s="111" t="s">
        <v>101</v>
      </c>
      <c r="E42" s="111" t="s">
        <v>54</v>
      </c>
      <c r="F42" s="112">
        <v>537498</v>
      </c>
      <c r="G42" s="113">
        <v>370000</v>
      </c>
      <c r="H42" s="111" t="s">
        <v>57</v>
      </c>
      <c r="I42" s="111" t="s">
        <v>63</v>
      </c>
      <c r="J42" s="114">
        <v>44923</v>
      </c>
    </row>
    <row r="43" spans="1:10" ht="15">
      <c r="A43" s="111" t="s">
        <v>58</v>
      </c>
      <c r="B43" s="111" t="s">
        <v>133</v>
      </c>
      <c r="C43" s="111" t="s">
        <v>81</v>
      </c>
      <c r="D43" s="111" t="s">
        <v>104</v>
      </c>
      <c r="E43" s="111" t="s">
        <v>67</v>
      </c>
      <c r="F43" s="112">
        <v>537545</v>
      </c>
      <c r="G43" s="113">
        <v>939011</v>
      </c>
      <c r="H43" s="111" t="s">
        <v>57</v>
      </c>
      <c r="I43" s="111" t="s">
        <v>63</v>
      </c>
      <c r="J43" s="114">
        <v>44925</v>
      </c>
    </row>
    <row r="44" spans="1:10" ht="15">
      <c r="A44" s="111" t="s">
        <v>58</v>
      </c>
      <c r="B44" s="111" t="s">
        <v>133</v>
      </c>
      <c r="C44" s="111" t="s">
        <v>55</v>
      </c>
      <c r="D44" s="111" t="s">
        <v>78</v>
      </c>
      <c r="E44" s="111" t="s">
        <v>54</v>
      </c>
      <c r="F44" s="112">
        <v>537191</v>
      </c>
      <c r="G44" s="113">
        <v>735000</v>
      </c>
      <c r="H44" s="111" t="s">
        <v>57</v>
      </c>
      <c r="I44" s="111" t="s">
        <v>63</v>
      </c>
      <c r="J44" s="114">
        <v>44907</v>
      </c>
    </row>
    <row r="45" spans="1:10" ht="15">
      <c r="A45" s="111" t="s">
        <v>58</v>
      </c>
      <c r="B45" s="111" t="s">
        <v>133</v>
      </c>
      <c r="C45" s="111" t="s">
        <v>55</v>
      </c>
      <c r="D45" s="111" t="s">
        <v>78</v>
      </c>
      <c r="E45" s="111" t="s">
        <v>54</v>
      </c>
      <c r="F45" s="112">
        <v>537293</v>
      </c>
      <c r="G45" s="113">
        <v>550000</v>
      </c>
      <c r="H45" s="111" t="s">
        <v>57</v>
      </c>
      <c r="I45" s="111" t="s">
        <v>63</v>
      </c>
      <c r="J45" s="114">
        <v>44911</v>
      </c>
    </row>
    <row r="46" spans="1:10" ht="15">
      <c r="A46" s="111" t="s">
        <v>58</v>
      </c>
      <c r="B46" s="111" t="s">
        <v>133</v>
      </c>
      <c r="C46" s="111" t="s">
        <v>81</v>
      </c>
      <c r="D46" s="111" t="s">
        <v>83</v>
      </c>
      <c r="E46" s="111" t="s">
        <v>54</v>
      </c>
      <c r="F46" s="112">
        <v>537242</v>
      </c>
      <c r="G46" s="113">
        <v>470205</v>
      </c>
      <c r="H46" s="111" t="s">
        <v>63</v>
      </c>
      <c r="I46" s="111" t="s">
        <v>63</v>
      </c>
      <c r="J46" s="114">
        <v>44909</v>
      </c>
    </row>
    <row r="47" spans="1:10" ht="15">
      <c r="A47" s="111" t="s">
        <v>58</v>
      </c>
      <c r="B47" s="111" t="s">
        <v>133</v>
      </c>
      <c r="C47" s="111" t="s">
        <v>76</v>
      </c>
      <c r="D47" s="111" t="s">
        <v>77</v>
      </c>
      <c r="E47" s="111" t="s">
        <v>54</v>
      </c>
      <c r="F47" s="112">
        <v>537307</v>
      </c>
      <c r="G47" s="113">
        <v>360000</v>
      </c>
      <c r="H47" s="111" t="s">
        <v>57</v>
      </c>
      <c r="I47" s="111" t="s">
        <v>63</v>
      </c>
      <c r="J47" s="114">
        <v>44911</v>
      </c>
    </row>
    <row r="48" spans="1:10" ht="15">
      <c r="A48" s="111" t="s">
        <v>58</v>
      </c>
      <c r="B48" s="111" t="s">
        <v>133</v>
      </c>
      <c r="C48" s="111" t="s">
        <v>81</v>
      </c>
      <c r="D48" s="111" t="s">
        <v>83</v>
      </c>
      <c r="E48" s="111" t="s">
        <v>54</v>
      </c>
      <c r="F48" s="112">
        <v>537515</v>
      </c>
      <c r="G48" s="113">
        <v>413640</v>
      </c>
      <c r="H48" s="111" t="s">
        <v>63</v>
      </c>
      <c r="I48" s="111" t="s">
        <v>63</v>
      </c>
      <c r="J48" s="114">
        <v>44924</v>
      </c>
    </row>
    <row r="49" spans="1:10" ht="15">
      <c r="A49" s="111" t="s">
        <v>58</v>
      </c>
      <c r="B49" s="111" t="s">
        <v>133</v>
      </c>
      <c r="C49" s="111" t="s">
        <v>55</v>
      </c>
      <c r="D49" s="111" t="s">
        <v>59</v>
      </c>
      <c r="E49" s="111" t="s">
        <v>54</v>
      </c>
      <c r="F49" s="112">
        <v>537310</v>
      </c>
      <c r="G49" s="113">
        <v>215000</v>
      </c>
      <c r="H49" s="111" t="s">
        <v>57</v>
      </c>
      <c r="I49" s="111" t="s">
        <v>63</v>
      </c>
      <c r="J49" s="114">
        <v>44911</v>
      </c>
    </row>
    <row r="50" spans="1:10" ht="15">
      <c r="A50" s="111" t="s">
        <v>58</v>
      </c>
      <c r="B50" s="111" t="s">
        <v>133</v>
      </c>
      <c r="C50" s="111" t="s">
        <v>81</v>
      </c>
      <c r="D50" s="111" t="s">
        <v>83</v>
      </c>
      <c r="E50" s="111" t="s">
        <v>64</v>
      </c>
      <c r="F50" s="112">
        <v>537402</v>
      </c>
      <c r="G50" s="113">
        <v>459640</v>
      </c>
      <c r="H50" s="111" t="s">
        <v>63</v>
      </c>
      <c r="I50" s="111" t="s">
        <v>63</v>
      </c>
      <c r="J50" s="114">
        <v>44917</v>
      </c>
    </row>
    <row r="51" spans="1:10" ht="15">
      <c r="A51" s="111" t="s">
        <v>58</v>
      </c>
      <c r="B51" s="111" t="s">
        <v>133</v>
      </c>
      <c r="C51" s="111" t="s">
        <v>55</v>
      </c>
      <c r="D51" s="111" t="s">
        <v>59</v>
      </c>
      <c r="E51" s="111" t="s">
        <v>54</v>
      </c>
      <c r="F51" s="112">
        <v>537277</v>
      </c>
      <c r="G51" s="113">
        <v>549000</v>
      </c>
      <c r="H51" s="111" t="s">
        <v>57</v>
      </c>
      <c r="I51" s="111" t="s">
        <v>63</v>
      </c>
      <c r="J51" s="114">
        <v>44910</v>
      </c>
    </row>
    <row r="52" spans="1:10" ht="15">
      <c r="A52" s="111" t="s">
        <v>58</v>
      </c>
      <c r="B52" s="111" t="s">
        <v>133</v>
      </c>
      <c r="C52" s="111" t="s">
        <v>76</v>
      </c>
      <c r="D52" s="111" t="s">
        <v>77</v>
      </c>
      <c r="E52" s="111" t="s">
        <v>64</v>
      </c>
      <c r="F52" s="112">
        <v>537172</v>
      </c>
      <c r="G52" s="113">
        <v>391880</v>
      </c>
      <c r="H52" s="111" t="s">
        <v>57</v>
      </c>
      <c r="I52" s="111" t="s">
        <v>63</v>
      </c>
      <c r="J52" s="114">
        <v>44904</v>
      </c>
    </row>
    <row r="53" spans="1:10" ht="15">
      <c r="A53" s="111" t="s">
        <v>58</v>
      </c>
      <c r="B53" s="111" t="s">
        <v>133</v>
      </c>
      <c r="C53" s="111" t="s">
        <v>55</v>
      </c>
      <c r="D53" s="111" t="s">
        <v>59</v>
      </c>
      <c r="E53" s="111" t="s">
        <v>54</v>
      </c>
      <c r="F53" s="112">
        <v>537517</v>
      </c>
      <c r="G53" s="113">
        <v>545000</v>
      </c>
      <c r="H53" s="111" t="s">
        <v>57</v>
      </c>
      <c r="I53" s="111" t="s">
        <v>63</v>
      </c>
      <c r="J53" s="114">
        <v>44924</v>
      </c>
    </row>
    <row r="54" spans="1:10" ht="15">
      <c r="A54" s="111" t="s">
        <v>58</v>
      </c>
      <c r="B54" s="111" t="s">
        <v>133</v>
      </c>
      <c r="C54" s="111" t="s">
        <v>81</v>
      </c>
      <c r="D54" s="111" t="s">
        <v>83</v>
      </c>
      <c r="E54" s="111" t="s">
        <v>54</v>
      </c>
      <c r="F54" s="112">
        <v>537521</v>
      </c>
      <c r="G54" s="113">
        <v>659870</v>
      </c>
      <c r="H54" s="111" t="s">
        <v>63</v>
      </c>
      <c r="I54" s="111" t="s">
        <v>63</v>
      </c>
      <c r="J54" s="114">
        <v>44924</v>
      </c>
    </row>
    <row r="55" spans="1:10" ht="15">
      <c r="A55" s="111" t="s">
        <v>58</v>
      </c>
      <c r="B55" s="111" t="s">
        <v>133</v>
      </c>
      <c r="C55" s="111" t="s">
        <v>81</v>
      </c>
      <c r="D55" s="111" t="s">
        <v>104</v>
      </c>
      <c r="E55" s="111" t="s">
        <v>67</v>
      </c>
      <c r="F55" s="112">
        <v>537530</v>
      </c>
      <c r="G55" s="113">
        <v>9787500</v>
      </c>
      <c r="H55" s="111" t="s">
        <v>57</v>
      </c>
      <c r="I55" s="111" t="s">
        <v>63</v>
      </c>
      <c r="J55" s="114">
        <v>44925</v>
      </c>
    </row>
    <row r="56" spans="1:10" ht="15">
      <c r="A56" s="111" t="s">
        <v>58</v>
      </c>
      <c r="B56" s="111" t="s">
        <v>133</v>
      </c>
      <c r="C56" s="111" t="s">
        <v>55</v>
      </c>
      <c r="D56" s="111" t="s">
        <v>59</v>
      </c>
      <c r="E56" s="111" t="s">
        <v>67</v>
      </c>
      <c r="F56" s="112">
        <v>537531</v>
      </c>
      <c r="G56" s="113">
        <v>425000</v>
      </c>
      <c r="H56" s="111" t="s">
        <v>57</v>
      </c>
      <c r="I56" s="111" t="s">
        <v>63</v>
      </c>
      <c r="J56" s="114">
        <v>44925</v>
      </c>
    </row>
    <row r="57" spans="1:10" ht="15">
      <c r="A57" s="111" t="s">
        <v>58</v>
      </c>
      <c r="B57" s="111" t="s">
        <v>133</v>
      </c>
      <c r="C57" s="111" t="s">
        <v>55</v>
      </c>
      <c r="D57" s="111" t="s">
        <v>78</v>
      </c>
      <c r="E57" s="111" t="s">
        <v>54</v>
      </c>
      <c r="F57" s="112">
        <v>537540</v>
      </c>
      <c r="G57" s="113">
        <v>180000</v>
      </c>
      <c r="H57" s="111" t="s">
        <v>57</v>
      </c>
      <c r="I57" s="111" t="s">
        <v>63</v>
      </c>
      <c r="J57" s="114">
        <v>44925</v>
      </c>
    </row>
    <row r="58" spans="1:10" ht="15">
      <c r="A58" s="111" t="s">
        <v>58</v>
      </c>
      <c r="B58" s="111" t="s">
        <v>133</v>
      </c>
      <c r="C58" s="111" t="s">
        <v>55</v>
      </c>
      <c r="D58" s="111" t="s">
        <v>59</v>
      </c>
      <c r="E58" s="111" t="s">
        <v>54</v>
      </c>
      <c r="F58" s="112">
        <v>537059</v>
      </c>
      <c r="G58" s="113">
        <v>400000</v>
      </c>
      <c r="H58" s="111" t="s">
        <v>57</v>
      </c>
      <c r="I58" s="111" t="s">
        <v>63</v>
      </c>
      <c r="J58" s="114">
        <v>44896</v>
      </c>
    </row>
    <row r="59" spans="1:10" ht="15">
      <c r="A59" s="111" t="s">
        <v>58</v>
      </c>
      <c r="B59" s="111" t="s">
        <v>133</v>
      </c>
      <c r="C59" s="111" t="s">
        <v>55</v>
      </c>
      <c r="D59" s="111" t="s">
        <v>78</v>
      </c>
      <c r="E59" s="111" t="s">
        <v>54</v>
      </c>
      <c r="F59" s="112">
        <v>537180</v>
      </c>
      <c r="G59" s="113">
        <v>425000</v>
      </c>
      <c r="H59" s="111" t="s">
        <v>57</v>
      </c>
      <c r="I59" s="111" t="s">
        <v>63</v>
      </c>
      <c r="J59" s="114">
        <v>44904</v>
      </c>
    </row>
    <row r="60" spans="1:10" ht="15">
      <c r="A60" s="111" t="s">
        <v>58</v>
      </c>
      <c r="B60" s="111" t="s">
        <v>133</v>
      </c>
      <c r="C60" s="111" t="s">
        <v>55</v>
      </c>
      <c r="D60" s="111" t="s">
        <v>59</v>
      </c>
      <c r="E60" s="111" t="s">
        <v>67</v>
      </c>
      <c r="F60" s="112">
        <v>537089</v>
      </c>
      <c r="G60" s="113">
        <v>5385000</v>
      </c>
      <c r="H60" s="111" t="s">
        <v>57</v>
      </c>
      <c r="I60" s="111" t="s">
        <v>63</v>
      </c>
      <c r="J60" s="114">
        <v>44897</v>
      </c>
    </row>
    <row r="61" spans="1:10" ht="15">
      <c r="A61" s="111" t="s">
        <v>90</v>
      </c>
      <c r="B61" s="111" t="s">
        <v>134</v>
      </c>
      <c r="C61" s="111" t="s">
        <v>91</v>
      </c>
      <c r="D61" s="111" t="s">
        <v>92</v>
      </c>
      <c r="E61" s="111" t="s">
        <v>54</v>
      </c>
      <c r="F61" s="112">
        <v>537358</v>
      </c>
      <c r="G61" s="113">
        <v>250000</v>
      </c>
      <c r="H61" s="111" t="s">
        <v>63</v>
      </c>
      <c r="I61" s="111" t="s">
        <v>63</v>
      </c>
      <c r="J61" s="114">
        <v>44915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L20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1.85546875" customWidth="1"/>
    <col min="2" max="2" width="9.5703125" customWidth="1"/>
    <col min="3" max="3" width="20.42578125" customWidth="1"/>
    <col min="4" max="4" width="16.28515625" customWidth="1"/>
    <col min="5" max="5" width="11.28515625" customWidth="1"/>
    <col min="6" max="6" width="14.140625" customWidth="1"/>
    <col min="7" max="7" width="11.85546875" customWidth="1"/>
    <col min="8" max="8" width="39.140625" customWidth="1"/>
  </cols>
  <sheetData>
    <row r="1" spans="1:12">
      <c r="A1" s="90" t="s">
        <v>0</v>
      </c>
      <c r="B1" s="90" t="s">
        <v>35</v>
      </c>
      <c r="C1" s="90" t="s">
        <v>1</v>
      </c>
      <c r="D1" s="90" t="s">
        <v>34</v>
      </c>
      <c r="E1" s="90" t="s">
        <v>32</v>
      </c>
      <c r="F1" s="90" t="s">
        <v>36</v>
      </c>
      <c r="G1" s="90" t="s">
        <v>33</v>
      </c>
      <c r="H1" s="90" t="s">
        <v>39</v>
      </c>
      <c r="L1">
        <v>20</v>
      </c>
    </row>
    <row r="2" spans="1:12" ht="15">
      <c r="A2" s="115" t="s">
        <v>66</v>
      </c>
      <c r="B2" s="115" t="s">
        <v>128</v>
      </c>
      <c r="C2" s="115" t="s">
        <v>111</v>
      </c>
      <c r="D2" s="115" t="s">
        <v>110</v>
      </c>
      <c r="E2" s="116">
        <v>537141</v>
      </c>
      <c r="F2" s="117">
        <v>100000</v>
      </c>
      <c r="G2" s="118">
        <v>44902</v>
      </c>
      <c r="H2" s="115" t="s">
        <v>112</v>
      </c>
    </row>
    <row r="3" spans="1:12" ht="15">
      <c r="A3" s="115" t="s">
        <v>71</v>
      </c>
      <c r="B3" s="115" t="s">
        <v>129</v>
      </c>
      <c r="C3" s="115" t="s">
        <v>106</v>
      </c>
      <c r="D3" s="115" t="s">
        <v>108</v>
      </c>
      <c r="E3" s="116">
        <v>537133</v>
      </c>
      <c r="F3" s="117">
        <v>186000</v>
      </c>
      <c r="G3" s="118">
        <v>44901</v>
      </c>
      <c r="H3" s="115" t="s">
        <v>109</v>
      </c>
    </row>
    <row r="4" spans="1:12" ht="15">
      <c r="A4" s="115" t="s">
        <v>71</v>
      </c>
      <c r="B4" s="115" t="s">
        <v>129</v>
      </c>
      <c r="C4" s="115" t="s">
        <v>106</v>
      </c>
      <c r="D4" s="115" t="s">
        <v>117</v>
      </c>
      <c r="E4" s="116">
        <v>537233</v>
      </c>
      <c r="F4" s="117">
        <v>116443</v>
      </c>
      <c r="G4" s="118">
        <v>44909</v>
      </c>
      <c r="H4" s="115" t="s">
        <v>118</v>
      </c>
    </row>
    <row r="5" spans="1:12" ht="15">
      <c r="A5" s="115" t="s">
        <v>53</v>
      </c>
      <c r="B5" s="115" t="s">
        <v>132</v>
      </c>
      <c r="C5" s="115" t="s">
        <v>106</v>
      </c>
      <c r="D5" s="115" t="s">
        <v>70</v>
      </c>
      <c r="E5" s="116">
        <v>537271</v>
      </c>
      <c r="F5" s="117">
        <v>220000</v>
      </c>
      <c r="G5" s="118">
        <v>44910</v>
      </c>
      <c r="H5" s="115" t="s">
        <v>116</v>
      </c>
    </row>
    <row r="6" spans="1:12" ht="15">
      <c r="A6" s="115" t="s">
        <v>53</v>
      </c>
      <c r="B6" s="115" t="s">
        <v>132</v>
      </c>
      <c r="C6" s="115" t="s">
        <v>67</v>
      </c>
      <c r="D6" s="115" t="s">
        <v>122</v>
      </c>
      <c r="E6" s="116">
        <v>537327</v>
      </c>
      <c r="F6" s="117">
        <v>410000</v>
      </c>
      <c r="G6" s="118">
        <v>44914</v>
      </c>
      <c r="H6" s="115" t="s">
        <v>123</v>
      </c>
    </row>
    <row r="7" spans="1:12" ht="15">
      <c r="A7" s="115" t="s">
        <v>53</v>
      </c>
      <c r="B7" s="115" t="s">
        <v>132</v>
      </c>
      <c r="C7" s="115" t="s">
        <v>67</v>
      </c>
      <c r="D7" s="115" t="s">
        <v>126</v>
      </c>
      <c r="E7" s="116">
        <v>537488</v>
      </c>
      <c r="F7" s="117">
        <v>340000</v>
      </c>
      <c r="G7" s="118">
        <v>44923</v>
      </c>
      <c r="H7" s="115" t="s">
        <v>109</v>
      </c>
    </row>
    <row r="8" spans="1:12" ht="15">
      <c r="A8" s="115" t="s">
        <v>58</v>
      </c>
      <c r="B8" s="115" t="s">
        <v>133</v>
      </c>
      <c r="C8" s="115" t="s">
        <v>106</v>
      </c>
      <c r="D8" s="115" t="s">
        <v>105</v>
      </c>
      <c r="E8" s="116">
        <v>537055</v>
      </c>
      <c r="F8" s="117">
        <v>220000</v>
      </c>
      <c r="G8" s="118">
        <v>44896</v>
      </c>
      <c r="H8" s="115" t="s">
        <v>107</v>
      </c>
    </row>
    <row r="9" spans="1:12" ht="15">
      <c r="A9" s="115" t="s">
        <v>58</v>
      </c>
      <c r="B9" s="115" t="s">
        <v>133</v>
      </c>
      <c r="C9" s="115" t="s">
        <v>106</v>
      </c>
      <c r="D9" s="115" t="s">
        <v>113</v>
      </c>
      <c r="E9" s="116">
        <v>537210</v>
      </c>
      <c r="F9" s="117">
        <v>611800</v>
      </c>
      <c r="G9" s="118">
        <v>44907</v>
      </c>
      <c r="H9" s="115" t="s">
        <v>114</v>
      </c>
    </row>
    <row r="10" spans="1:12" ht="15">
      <c r="A10" s="115" t="s">
        <v>58</v>
      </c>
      <c r="B10" s="115" t="s">
        <v>133</v>
      </c>
      <c r="C10" s="115" t="s">
        <v>106</v>
      </c>
      <c r="D10" s="115" t="s">
        <v>115</v>
      </c>
      <c r="E10" s="116">
        <v>537219</v>
      </c>
      <c r="F10" s="117">
        <v>324686</v>
      </c>
      <c r="G10" s="118">
        <v>44908</v>
      </c>
      <c r="H10" s="115" t="s">
        <v>116</v>
      </c>
    </row>
    <row r="11" spans="1:12" ht="15">
      <c r="A11" s="115" t="s">
        <v>58</v>
      </c>
      <c r="B11" s="115" t="s">
        <v>133</v>
      </c>
      <c r="C11" s="115" t="s">
        <v>120</v>
      </c>
      <c r="D11" s="115" t="s">
        <v>119</v>
      </c>
      <c r="E11" s="116">
        <v>537316</v>
      </c>
      <c r="F11" s="117">
        <v>630000</v>
      </c>
      <c r="G11" s="118">
        <v>44914</v>
      </c>
      <c r="H11" s="115" t="s">
        <v>121</v>
      </c>
    </row>
    <row r="12" spans="1:12" ht="30">
      <c r="A12" s="115" t="s">
        <v>58</v>
      </c>
      <c r="B12" s="115" t="s">
        <v>133</v>
      </c>
      <c r="C12" s="115" t="s">
        <v>67</v>
      </c>
      <c r="D12" s="115" t="s">
        <v>124</v>
      </c>
      <c r="E12" s="116">
        <v>537392</v>
      </c>
      <c r="F12" s="117">
        <v>569000</v>
      </c>
      <c r="G12" s="118">
        <v>44917</v>
      </c>
      <c r="H12" s="115" t="s">
        <v>125</v>
      </c>
    </row>
    <row r="13" spans="1:12" ht="15">
      <c r="A13" s="115"/>
      <c r="B13" s="115"/>
      <c r="C13" s="115"/>
      <c r="D13" s="115"/>
      <c r="E13" s="116"/>
      <c r="F13" s="117"/>
      <c r="G13" s="118"/>
      <c r="H13" s="115"/>
    </row>
    <row r="14" spans="1:12" ht="15">
      <c r="A14" s="115"/>
      <c r="B14" s="115"/>
      <c r="C14" s="115"/>
      <c r="D14" s="115"/>
      <c r="E14" s="116"/>
      <c r="F14" s="117"/>
      <c r="G14" s="118"/>
      <c r="H14" s="115"/>
    </row>
    <row r="15" spans="1:12" ht="15">
      <c r="A15" s="115"/>
      <c r="B15" s="115"/>
      <c r="C15" s="115"/>
      <c r="D15" s="115"/>
      <c r="E15" s="116"/>
      <c r="F15" s="117"/>
      <c r="G15" s="118"/>
      <c r="H15" s="115"/>
    </row>
    <row r="16" spans="1:12" ht="15">
      <c r="A16" s="115"/>
      <c r="B16" s="115"/>
      <c r="C16" s="115"/>
      <c r="D16" s="115"/>
      <c r="E16" s="116"/>
      <c r="F16" s="117"/>
      <c r="G16" s="118"/>
      <c r="H16" s="115"/>
    </row>
    <row r="17" spans="1:8" ht="15">
      <c r="A17" s="115"/>
      <c r="B17" s="115"/>
      <c r="C17" s="115"/>
      <c r="D17" s="115"/>
      <c r="E17" s="116"/>
      <c r="F17" s="117"/>
      <c r="G17" s="118"/>
      <c r="H17" s="115"/>
    </row>
    <row r="18" spans="1:8" ht="15">
      <c r="A18" s="115"/>
      <c r="B18" s="115"/>
      <c r="C18" s="115"/>
      <c r="D18" s="115"/>
      <c r="E18" s="116"/>
      <c r="F18" s="117"/>
      <c r="G18" s="118"/>
      <c r="H18" s="115"/>
    </row>
    <row r="19" spans="1:8" ht="15">
      <c r="A19" s="115"/>
      <c r="B19" s="115"/>
      <c r="C19" s="115"/>
      <c r="D19" s="115"/>
      <c r="E19" s="116"/>
      <c r="F19" s="117"/>
      <c r="G19" s="118"/>
      <c r="H19" s="115"/>
    </row>
    <row r="20" spans="1:8" ht="15">
      <c r="A20" s="115"/>
      <c r="B20" s="115"/>
      <c r="C20" s="115"/>
      <c r="D20" s="115"/>
      <c r="E20" s="116"/>
      <c r="F20" s="117"/>
      <c r="G20" s="118"/>
      <c r="H20" s="115"/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72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6.5703125" customWidth="1"/>
    <col min="2" max="2" width="9.5703125" customWidth="1"/>
    <col min="3" max="3" width="14.85546875" customWidth="1"/>
    <col min="4" max="4" width="11.85546875" customWidth="1"/>
    <col min="5" max="5" width="25.5703125" customWidth="1"/>
  </cols>
  <sheetData>
    <row r="1" spans="1:12">
      <c r="A1" s="91" t="s">
        <v>0</v>
      </c>
      <c r="B1" s="92" t="s">
        <v>35</v>
      </c>
      <c r="C1" s="92" t="s">
        <v>36</v>
      </c>
      <c r="D1" s="92" t="s">
        <v>33</v>
      </c>
      <c r="E1" s="93" t="s">
        <v>41</v>
      </c>
      <c r="L1">
        <v>72</v>
      </c>
    </row>
    <row r="2" spans="1:12" ht="12.75" customHeight="1">
      <c r="A2" s="119" t="s">
        <v>60</v>
      </c>
      <c r="B2" s="119" t="s">
        <v>127</v>
      </c>
      <c r="C2" s="120">
        <v>624950</v>
      </c>
      <c r="D2" s="121">
        <v>44896</v>
      </c>
      <c r="E2" s="119" t="s">
        <v>135</v>
      </c>
    </row>
    <row r="3" spans="1:12" ht="12.75" customHeight="1">
      <c r="A3" s="119" t="s">
        <v>66</v>
      </c>
      <c r="B3" s="119" t="s">
        <v>128</v>
      </c>
      <c r="C3" s="120">
        <v>340000</v>
      </c>
      <c r="D3" s="121">
        <v>44902</v>
      </c>
      <c r="E3" s="119" t="s">
        <v>136</v>
      </c>
    </row>
    <row r="4" spans="1:12" ht="12.75" customHeight="1">
      <c r="A4" s="119" t="s">
        <v>66</v>
      </c>
      <c r="B4" s="119" t="s">
        <v>128</v>
      </c>
      <c r="C4" s="120">
        <v>100000</v>
      </c>
      <c r="D4" s="121">
        <v>44902</v>
      </c>
      <c r="E4" s="119" t="s">
        <v>137</v>
      </c>
    </row>
    <row r="5" spans="1:12" ht="12.75" customHeight="1">
      <c r="A5" s="119" t="s">
        <v>66</v>
      </c>
      <c r="B5" s="119" t="s">
        <v>128</v>
      </c>
      <c r="C5" s="120">
        <v>785000</v>
      </c>
      <c r="D5" s="121">
        <v>44917</v>
      </c>
      <c r="E5" s="119" t="s">
        <v>136</v>
      </c>
    </row>
    <row r="6" spans="1:12" ht="12.75" customHeight="1">
      <c r="A6" s="119" t="s">
        <v>66</v>
      </c>
      <c r="B6" s="119" t="s">
        <v>128</v>
      </c>
      <c r="C6" s="120">
        <v>255000</v>
      </c>
      <c r="D6" s="121">
        <v>44922</v>
      </c>
      <c r="E6" s="119" t="s">
        <v>136</v>
      </c>
    </row>
    <row r="7" spans="1:12" ht="12.75" customHeight="1">
      <c r="A7" s="119" t="s">
        <v>66</v>
      </c>
      <c r="B7" s="119" t="s">
        <v>128</v>
      </c>
      <c r="C7" s="120">
        <v>4100000</v>
      </c>
      <c r="D7" s="121">
        <v>44917</v>
      </c>
      <c r="E7" s="119" t="s">
        <v>136</v>
      </c>
    </row>
    <row r="8" spans="1:12" ht="12.75" customHeight="1">
      <c r="A8" s="119" t="s">
        <v>66</v>
      </c>
      <c r="B8" s="119" t="s">
        <v>128</v>
      </c>
      <c r="C8" s="120">
        <v>11300000</v>
      </c>
      <c r="D8" s="121">
        <v>44896</v>
      </c>
      <c r="E8" s="119" t="s">
        <v>136</v>
      </c>
    </row>
    <row r="9" spans="1:12" ht="12.75" customHeight="1">
      <c r="A9" s="119" t="s">
        <v>71</v>
      </c>
      <c r="B9" s="119" t="s">
        <v>129</v>
      </c>
      <c r="C9" s="120">
        <v>600000</v>
      </c>
      <c r="D9" s="121">
        <v>44924</v>
      </c>
      <c r="E9" s="119" t="s">
        <v>136</v>
      </c>
    </row>
    <row r="10" spans="1:12" ht="12.75" customHeight="1">
      <c r="A10" s="119" t="s">
        <v>71</v>
      </c>
      <c r="B10" s="119" t="s">
        <v>129</v>
      </c>
      <c r="C10" s="120">
        <v>342500</v>
      </c>
      <c r="D10" s="121">
        <v>44911</v>
      </c>
      <c r="E10" s="119" t="s">
        <v>136</v>
      </c>
    </row>
    <row r="11" spans="1:12" ht="12.75" customHeight="1">
      <c r="A11" s="119" t="s">
        <v>71</v>
      </c>
      <c r="B11" s="119" t="s">
        <v>129</v>
      </c>
      <c r="C11" s="120">
        <v>375000</v>
      </c>
      <c r="D11" s="121">
        <v>44907</v>
      </c>
      <c r="E11" s="119" t="s">
        <v>136</v>
      </c>
    </row>
    <row r="12" spans="1:12" ht="12.75" customHeight="1">
      <c r="A12" s="119" t="s">
        <v>71</v>
      </c>
      <c r="B12" s="119" t="s">
        <v>129</v>
      </c>
      <c r="C12" s="120">
        <v>300000</v>
      </c>
      <c r="D12" s="121">
        <v>44925</v>
      </c>
      <c r="E12" s="119" t="s">
        <v>136</v>
      </c>
    </row>
    <row r="13" spans="1:12" ht="15">
      <c r="A13" s="119" t="s">
        <v>71</v>
      </c>
      <c r="B13" s="119" t="s">
        <v>129</v>
      </c>
      <c r="C13" s="120">
        <v>415000</v>
      </c>
      <c r="D13" s="121">
        <v>44900</v>
      </c>
      <c r="E13" s="119" t="s">
        <v>136</v>
      </c>
    </row>
    <row r="14" spans="1:12" ht="15">
      <c r="A14" s="119" t="s">
        <v>71</v>
      </c>
      <c r="B14" s="119" t="s">
        <v>129</v>
      </c>
      <c r="C14" s="120">
        <v>186000</v>
      </c>
      <c r="D14" s="121">
        <v>44901</v>
      </c>
      <c r="E14" s="119" t="s">
        <v>137</v>
      </c>
    </row>
    <row r="15" spans="1:12" ht="15">
      <c r="A15" s="119" t="s">
        <v>71</v>
      </c>
      <c r="B15" s="119" t="s">
        <v>129</v>
      </c>
      <c r="C15" s="120">
        <v>116443</v>
      </c>
      <c r="D15" s="121">
        <v>44909</v>
      </c>
      <c r="E15" s="119" t="s">
        <v>137</v>
      </c>
    </row>
    <row r="16" spans="1:12" ht="15">
      <c r="A16" s="119" t="s">
        <v>95</v>
      </c>
      <c r="B16" s="119" t="s">
        <v>130</v>
      </c>
      <c r="C16" s="120">
        <v>409000</v>
      </c>
      <c r="D16" s="121">
        <v>44917</v>
      </c>
      <c r="E16" s="119" t="s">
        <v>136</v>
      </c>
    </row>
    <row r="17" spans="1:5" ht="15">
      <c r="A17" s="119" t="s">
        <v>98</v>
      </c>
      <c r="B17" s="119" t="s">
        <v>131</v>
      </c>
      <c r="C17" s="120">
        <v>380000</v>
      </c>
      <c r="D17" s="121">
        <v>44922</v>
      </c>
      <c r="E17" s="119" t="s">
        <v>136</v>
      </c>
    </row>
    <row r="18" spans="1:5" ht="15">
      <c r="A18" s="119" t="s">
        <v>53</v>
      </c>
      <c r="B18" s="119" t="s">
        <v>132</v>
      </c>
      <c r="C18" s="120">
        <v>940487</v>
      </c>
      <c r="D18" s="121">
        <v>44914</v>
      </c>
      <c r="E18" s="119" t="s">
        <v>135</v>
      </c>
    </row>
    <row r="19" spans="1:5" ht="15">
      <c r="A19" s="119" t="s">
        <v>53</v>
      </c>
      <c r="B19" s="119" t="s">
        <v>132</v>
      </c>
      <c r="C19" s="120">
        <v>370000</v>
      </c>
      <c r="D19" s="121">
        <v>44909</v>
      </c>
      <c r="E19" s="119" t="s">
        <v>136</v>
      </c>
    </row>
    <row r="20" spans="1:5" ht="15">
      <c r="A20" s="119" t="s">
        <v>53</v>
      </c>
      <c r="B20" s="119" t="s">
        <v>132</v>
      </c>
      <c r="C20" s="120">
        <v>170000</v>
      </c>
      <c r="D20" s="121">
        <v>44896</v>
      </c>
      <c r="E20" s="119" t="s">
        <v>136</v>
      </c>
    </row>
    <row r="21" spans="1:5" ht="15">
      <c r="A21" s="119" t="s">
        <v>53</v>
      </c>
      <c r="B21" s="119" t="s">
        <v>132</v>
      </c>
      <c r="C21" s="120">
        <v>335900</v>
      </c>
      <c r="D21" s="121">
        <v>44925</v>
      </c>
      <c r="E21" s="119" t="s">
        <v>136</v>
      </c>
    </row>
    <row r="22" spans="1:5" ht="15">
      <c r="A22" s="119" t="s">
        <v>53</v>
      </c>
      <c r="B22" s="119" t="s">
        <v>132</v>
      </c>
      <c r="C22" s="120">
        <v>437475</v>
      </c>
      <c r="D22" s="121">
        <v>44925</v>
      </c>
      <c r="E22" s="119" t="s">
        <v>135</v>
      </c>
    </row>
    <row r="23" spans="1:5" ht="15">
      <c r="A23" s="119" t="s">
        <v>53</v>
      </c>
      <c r="B23" s="119" t="s">
        <v>132</v>
      </c>
      <c r="C23" s="120">
        <v>395000</v>
      </c>
      <c r="D23" s="121">
        <v>44896</v>
      </c>
      <c r="E23" s="119" t="s">
        <v>136</v>
      </c>
    </row>
    <row r="24" spans="1:5" ht="15">
      <c r="A24" s="119" t="s">
        <v>53</v>
      </c>
      <c r="B24" s="119" t="s">
        <v>132</v>
      </c>
      <c r="C24" s="120">
        <v>340000</v>
      </c>
      <c r="D24" s="121">
        <v>44923</v>
      </c>
      <c r="E24" s="119" t="s">
        <v>137</v>
      </c>
    </row>
    <row r="25" spans="1:5" ht="15">
      <c r="A25" s="119" t="s">
        <v>53</v>
      </c>
      <c r="B25" s="119" t="s">
        <v>132</v>
      </c>
      <c r="C25" s="120">
        <v>907664</v>
      </c>
      <c r="D25" s="121">
        <v>44903</v>
      </c>
      <c r="E25" s="119" t="s">
        <v>135</v>
      </c>
    </row>
    <row r="26" spans="1:5" ht="15">
      <c r="A26" s="119" t="s">
        <v>53</v>
      </c>
      <c r="B26" s="119" t="s">
        <v>132</v>
      </c>
      <c r="C26" s="120">
        <v>280000</v>
      </c>
      <c r="D26" s="121">
        <v>44908</v>
      </c>
      <c r="E26" s="119" t="s">
        <v>136</v>
      </c>
    </row>
    <row r="27" spans="1:5" ht="15">
      <c r="A27" s="119" t="s">
        <v>53</v>
      </c>
      <c r="B27" s="119" t="s">
        <v>132</v>
      </c>
      <c r="C27" s="120">
        <v>450000</v>
      </c>
      <c r="D27" s="121">
        <v>44910</v>
      </c>
      <c r="E27" s="119" t="s">
        <v>136</v>
      </c>
    </row>
    <row r="28" spans="1:5" ht="15">
      <c r="A28" s="119" t="s">
        <v>53</v>
      </c>
      <c r="B28" s="119" t="s">
        <v>132</v>
      </c>
      <c r="C28" s="120">
        <v>220000</v>
      </c>
      <c r="D28" s="121">
        <v>44910</v>
      </c>
      <c r="E28" s="119" t="s">
        <v>137</v>
      </c>
    </row>
    <row r="29" spans="1:5" ht="15">
      <c r="A29" s="119" t="s">
        <v>53</v>
      </c>
      <c r="B29" s="119" t="s">
        <v>132</v>
      </c>
      <c r="C29" s="120">
        <v>510791.16</v>
      </c>
      <c r="D29" s="121">
        <v>44910</v>
      </c>
      <c r="E29" s="119" t="s">
        <v>135</v>
      </c>
    </row>
    <row r="30" spans="1:5" ht="15">
      <c r="A30" s="119" t="s">
        <v>53</v>
      </c>
      <c r="B30" s="119" t="s">
        <v>132</v>
      </c>
      <c r="C30" s="120">
        <v>180000</v>
      </c>
      <c r="D30" s="121">
        <v>44911</v>
      </c>
      <c r="E30" s="119" t="s">
        <v>136</v>
      </c>
    </row>
    <row r="31" spans="1:5" ht="15">
      <c r="A31" s="119" t="s">
        <v>53</v>
      </c>
      <c r="B31" s="119" t="s">
        <v>132</v>
      </c>
      <c r="C31" s="120">
        <v>235000</v>
      </c>
      <c r="D31" s="121">
        <v>44911</v>
      </c>
      <c r="E31" s="119" t="s">
        <v>136</v>
      </c>
    </row>
    <row r="32" spans="1:5" ht="15">
      <c r="A32" s="119" t="s">
        <v>53</v>
      </c>
      <c r="B32" s="119" t="s">
        <v>132</v>
      </c>
      <c r="C32" s="120">
        <v>410000</v>
      </c>
      <c r="D32" s="121">
        <v>44914</v>
      </c>
      <c r="E32" s="119" t="s">
        <v>137</v>
      </c>
    </row>
    <row r="33" spans="1:5" ht="15">
      <c r="A33" s="119" t="s">
        <v>53</v>
      </c>
      <c r="B33" s="119" t="s">
        <v>132</v>
      </c>
      <c r="C33" s="120">
        <v>340000</v>
      </c>
      <c r="D33" s="121">
        <v>44915</v>
      </c>
      <c r="E33" s="119" t="s">
        <v>136</v>
      </c>
    </row>
    <row r="34" spans="1:5" ht="15">
      <c r="A34" s="119" t="s">
        <v>53</v>
      </c>
      <c r="B34" s="119" t="s">
        <v>132</v>
      </c>
      <c r="C34" s="120">
        <v>369500</v>
      </c>
      <c r="D34" s="121">
        <v>44915</v>
      </c>
      <c r="E34" s="119" t="s">
        <v>136</v>
      </c>
    </row>
    <row r="35" spans="1:5" ht="15">
      <c r="A35" s="119" t="s">
        <v>53</v>
      </c>
      <c r="B35" s="119" t="s">
        <v>132</v>
      </c>
      <c r="C35" s="120">
        <v>370000</v>
      </c>
      <c r="D35" s="121">
        <v>44923</v>
      </c>
      <c r="E35" s="119" t="s">
        <v>136</v>
      </c>
    </row>
    <row r="36" spans="1:5" ht="15">
      <c r="A36" s="119" t="s">
        <v>53</v>
      </c>
      <c r="B36" s="119" t="s">
        <v>132</v>
      </c>
      <c r="C36" s="120">
        <v>340000</v>
      </c>
      <c r="D36" s="121">
        <v>44915</v>
      </c>
      <c r="E36" s="119" t="s">
        <v>136</v>
      </c>
    </row>
    <row r="37" spans="1:5" ht="15">
      <c r="A37" s="119" t="s">
        <v>53</v>
      </c>
      <c r="B37" s="119" t="s">
        <v>132</v>
      </c>
      <c r="C37" s="120">
        <v>345000</v>
      </c>
      <c r="D37" s="121">
        <v>44917</v>
      </c>
      <c r="E37" s="119" t="s">
        <v>135</v>
      </c>
    </row>
    <row r="38" spans="1:5" ht="15">
      <c r="A38" s="119" t="s">
        <v>53</v>
      </c>
      <c r="B38" s="119" t="s">
        <v>132</v>
      </c>
      <c r="C38" s="120">
        <v>240000</v>
      </c>
      <c r="D38" s="121">
        <v>44897</v>
      </c>
      <c r="E38" s="119" t="s">
        <v>136</v>
      </c>
    </row>
    <row r="39" spans="1:5" ht="15">
      <c r="A39" s="119" t="s">
        <v>53</v>
      </c>
      <c r="B39" s="119" t="s">
        <v>132</v>
      </c>
      <c r="C39" s="120">
        <v>1018014</v>
      </c>
      <c r="D39" s="121">
        <v>44914</v>
      </c>
      <c r="E39" s="119" t="s">
        <v>136</v>
      </c>
    </row>
    <row r="40" spans="1:5" ht="15">
      <c r="A40" s="119" t="s">
        <v>53</v>
      </c>
      <c r="B40" s="119" t="s">
        <v>132</v>
      </c>
      <c r="C40" s="120">
        <v>1250000</v>
      </c>
      <c r="D40" s="121">
        <v>44924</v>
      </c>
      <c r="E40" s="119" t="s">
        <v>136</v>
      </c>
    </row>
    <row r="41" spans="1:5" ht="15">
      <c r="A41" s="119" t="s">
        <v>53</v>
      </c>
      <c r="B41" s="119" t="s">
        <v>132</v>
      </c>
      <c r="C41" s="120">
        <v>350000</v>
      </c>
      <c r="D41" s="121">
        <v>44917</v>
      </c>
      <c r="E41" s="119" t="s">
        <v>135</v>
      </c>
    </row>
    <row r="42" spans="1:5" ht="15">
      <c r="A42" s="119" t="s">
        <v>53</v>
      </c>
      <c r="B42" s="119" t="s">
        <v>132</v>
      </c>
      <c r="C42" s="120">
        <v>181500</v>
      </c>
      <c r="D42" s="121">
        <v>44900</v>
      </c>
      <c r="E42" s="119" t="s">
        <v>136</v>
      </c>
    </row>
    <row r="43" spans="1:5" ht="15">
      <c r="A43" s="119" t="s">
        <v>53</v>
      </c>
      <c r="B43" s="119" t="s">
        <v>132</v>
      </c>
      <c r="C43" s="120">
        <v>847117</v>
      </c>
      <c r="D43" s="121">
        <v>44918</v>
      </c>
      <c r="E43" s="119" t="s">
        <v>136</v>
      </c>
    </row>
    <row r="44" spans="1:5" ht="15">
      <c r="A44" s="119" t="s">
        <v>53</v>
      </c>
      <c r="B44" s="119" t="s">
        <v>132</v>
      </c>
      <c r="C44" s="120">
        <v>190000</v>
      </c>
      <c r="D44" s="121">
        <v>44922</v>
      </c>
      <c r="E44" s="119" t="s">
        <v>136</v>
      </c>
    </row>
    <row r="45" spans="1:5" ht="15">
      <c r="A45" s="119" t="s">
        <v>53</v>
      </c>
      <c r="B45" s="119" t="s">
        <v>132</v>
      </c>
      <c r="C45" s="120">
        <v>399000</v>
      </c>
      <c r="D45" s="121">
        <v>44922</v>
      </c>
      <c r="E45" s="119" t="s">
        <v>136</v>
      </c>
    </row>
    <row r="46" spans="1:5" ht="15">
      <c r="A46" s="119" t="s">
        <v>53</v>
      </c>
      <c r="B46" s="119" t="s">
        <v>132</v>
      </c>
      <c r="C46" s="120">
        <v>315000</v>
      </c>
      <c r="D46" s="121">
        <v>44922</v>
      </c>
      <c r="E46" s="119" t="s">
        <v>136</v>
      </c>
    </row>
    <row r="47" spans="1:5" ht="15">
      <c r="A47" s="119" t="s">
        <v>53</v>
      </c>
      <c r="B47" s="119" t="s">
        <v>132</v>
      </c>
      <c r="C47" s="120">
        <v>430000</v>
      </c>
      <c r="D47" s="121">
        <v>44907</v>
      </c>
      <c r="E47" s="119" t="s">
        <v>136</v>
      </c>
    </row>
    <row r="48" spans="1:5" ht="15">
      <c r="A48" s="119" t="s">
        <v>53</v>
      </c>
      <c r="B48" s="119" t="s">
        <v>132</v>
      </c>
      <c r="C48" s="120">
        <v>365000</v>
      </c>
      <c r="D48" s="121">
        <v>44917</v>
      </c>
      <c r="E48" s="119" t="s">
        <v>135</v>
      </c>
    </row>
    <row r="49" spans="1:5" ht="15">
      <c r="A49" s="119" t="s">
        <v>58</v>
      </c>
      <c r="B49" s="119" t="s">
        <v>133</v>
      </c>
      <c r="C49" s="120">
        <v>569000</v>
      </c>
      <c r="D49" s="121">
        <v>44917</v>
      </c>
      <c r="E49" s="119" t="s">
        <v>137</v>
      </c>
    </row>
    <row r="50" spans="1:5" ht="15">
      <c r="A50" s="119" t="s">
        <v>58</v>
      </c>
      <c r="B50" s="119" t="s">
        <v>133</v>
      </c>
      <c r="C50" s="120">
        <v>611800</v>
      </c>
      <c r="D50" s="121">
        <v>44907</v>
      </c>
      <c r="E50" s="119" t="s">
        <v>137</v>
      </c>
    </row>
    <row r="51" spans="1:5" ht="15">
      <c r="A51" s="119" t="s">
        <v>58</v>
      </c>
      <c r="B51" s="119" t="s">
        <v>133</v>
      </c>
      <c r="C51" s="120">
        <v>215000</v>
      </c>
      <c r="D51" s="121">
        <v>44911</v>
      </c>
      <c r="E51" s="119" t="s">
        <v>136</v>
      </c>
    </row>
    <row r="52" spans="1:5" ht="15">
      <c r="A52" s="119" t="s">
        <v>58</v>
      </c>
      <c r="B52" s="119" t="s">
        <v>133</v>
      </c>
      <c r="C52" s="120">
        <v>630000</v>
      </c>
      <c r="D52" s="121">
        <v>44914</v>
      </c>
      <c r="E52" s="119" t="s">
        <v>137</v>
      </c>
    </row>
    <row r="53" spans="1:5" ht="15">
      <c r="A53" s="119" t="s">
        <v>58</v>
      </c>
      <c r="B53" s="119" t="s">
        <v>133</v>
      </c>
      <c r="C53" s="120">
        <v>220000</v>
      </c>
      <c r="D53" s="121">
        <v>44896</v>
      </c>
      <c r="E53" s="119" t="s">
        <v>137</v>
      </c>
    </row>
    <row r="54" spans="1:5" ht="15">
      <c r="A54" s="119" t="s">
        <v>58</v>
      </c>
      <c r="B54" s="119" t="s">
        <v>133</v>
      </c>
      <c r="C54" s="120">
        <v>360000</v>
      </c>
      <c r="D54" s="121">
        <v>44911</v>
      </c>
      <c r="E54" s="119" t="s">
        <v>136</v>
      </c>
    </row>
    <row r="55" spans="1:5" ht="15">
      <c r="A55" s="119" t="s">
        <v>58</v>
      </c>
      <c r="B55" s="119" t="s">
        <v>133</v>
      </c>
      <c r="C55" s="120">
        <v>550000</v>
      </c>
      <c r="D55" s="121">
        <v>44911</v>
      </c>
      <c r="E55" s="119" t="s">
        <v>136</v>
      </c>
    </row>
    <row r="56" spans="1:5" ht="15">
      <c r="A56" s="119" t="s">
        <v>58</v>
      </c>
      <c r="B56" s="119" t="s">
        <v>133</v>
      </c>
      <c r="C56" s="120">
        <v>459640</v>
      </c>
      <c r="D56" s="121">
        <v>44917</v>
      </c>
      <c r="E56" s="119" t="s">
        <v>135</v>
      </c>
    </row>
    <row r="57" spans="1:5" ht="15">
      <c r="A57" s="119" t="s">
        <v>58</v>
      </c>
      <c r="B57" s="119" t="s">
        <v>133</v>
      </c>
      <c r="C57" s="120">
        <v>470205</v>
      </c>
      <c r="D57" s="121">
        <v>44909</v>
      </c>
      <c r="E57" s="119" t="s">
        <v>135</v>
      </c>
    </row>
    <row r="58" spans="1:5" ht="15">
      <c r="A58" s="119" t="s">
        <v>58</v>
      </c>
      <c r="B58" s="119" t="s">
        <v>133</v>
      </c>
      <c r="C58" s="120">
        <v>939011</v>
      </c>
      <c r="D58" s="121">
        <v>44925</v>
      </c>
      <c r="E58" s="119" t="s">
        <v>136</v>
      </c>
    </row>
    <row r="59" spans="1:5" ht="15">
      <c r="A59" s="119" t="s">
        <v>58</v>
      </c>
      <c r="B59" s="119" t="s">
        <v>133</v>
      </c>
      <c r="C59" s="120">
        <v>324686</v>
      </c>
      <c r="D59" s="121">
        <v>44908</v>
      </c>
      <c r="E59" s="119" t="s">
        <v>137</v>
      </c>
    </row>
    <row r="60" spans="1:5" ht="15">
      <c r="A60" s="119" t="s">
        <v>58</v>
      </c>
      <c r="B60" s="119" t="s">
        <v>133</v>
      </c>
      <c r="C60" s="120">
        <v>549000</v>
      </c>
      <c r="D60" s="121">
        <v>44910</v>
      </c>
      <c r="E60" s="119" t="s">
        <v>136</v>
      </c>
    </row>
    <row r="61" spans="1:5" ht="15">
      <c r="A61" s="119" t="s">
        <v>58</v>
      </c>
      <c r="B61" s="119" t="s">
        <v>133</v>
      </c>
      <c r="C61" s="120">
        <v>413640</v>
      </c>
      <c r="D61" s="121">
        <v>44924</v>
      </c>
      <c r="E61" s="119" t="s">
        <v>135</v>
      </c>
    </row>
    <row r="62" spans="1:5" ht="15">
      <c r="A62" s="119" t="s">
        <v>58</v>
      </c>
      <c r="B62" s="119" t="s">
        <v>133</v>
      </c>
      <c r="C62" s="120">
        <v>545000</v>
      </c>
      <c r="D62" s="121">
        <v>44924</v>
      </c>
      <c r="E62" s="119" t="s">
        <v>136</v>
      </c>
    </row>
    <row r="63" spans="1:5" ht="15">
      <c r="A63" s="119" t="s">
        <v>58</v>
      </c>
      <c r="B63" s="119" t="s">
        <v>133</v>
      </c>
      <c r="C63" s="120">
        <v>659870</v>
      </c>
      <c r="D63" s="121">
        <v>44924</v>
      </c>
      <c r="E63" s="119" t="s">
        <v>135</v>
      </c>
    </row>
    <row r="64" spans="1:5" ht="15">
      <c r="A64" s="119" t="s">
        <v>58</v>
      </c>
      <c r="B64" s="119" t="s">
        <v>133</v>
      </c>
      <c r="C64" s="120">
        <v>9787500</v>
      </c>
      <c r="D64" s="121">
        <v>44925</v>
      </c>
      <c r="E64" s="119" t="s">
        <v>136</v>
      </c>
    </row>
    <row r="65" spans="1:5" ht="15">
      <c r="A65" s="119" t="s">
        <v>58</v>
      </c>
      <c r="B65" s="119" t="s">
        <v>133</v>
      </c>
      <c r="C65" s="120">
        <v>180000</v>
      </c>
      <c r="D65" s="121">
        <v>44925</v>
      </c>
      <c r="E65" s="119" t="s">
        <v>136</v>
      </c>
    </row>
    <row r="66" spans="1:5" ht="15">
      <c r="A66" s="119" t="s">
        <v>58</v>
      </c>
      <c r="B66" s="119" t="s">
        <v>133</v>
      </c>
      <c r="C66" s="120">
        <v>391880</v>
      </c>
      <c r="D66" s="121">
        <v>44904</v>
      </c>
      <c r="E66" s="119" t="s">
        <v>136</v>
      </c>
    </row>
    <row r="67" spans="1:5" ht="15">
      <c r="A67" s="119" t="s">
        <v>58</v>
      </c>
      <c r="B67" s="119" t="s">
        <v>133</v>
      </c>
      <c r="C67" s="120">
        <v>735000</v>
      </c>
      <c r="D67" s="121">
        <v>44907</v>
      </c>
      <c r="E67" s="119" t="s">
        <v>136</v>
      </c>
    </row>
    <row r="68" spans="1:5" ht="15">
      <c r="A68" s="119" t="s">
        <v>58</v>
      </c>
      <c r="B68" s="119" t="s">
        <v>133</v>
      </c>
      <c r="C68" s="120">
        <v>400000</v>
      </c>
      <c r="D68" s="121">
        <v>44896</v>
      </c>
      <c r="E68" s="119" t="s">
        <v>136</v>
      </c>
    </row>
    <row r="69" spans="1:5" ht="15">
      <c r="A69" s="119" t="s">
        <v>58</v>
      </c>
      <c r="B69" s="119" t="s">
        <v>133</v>
      </c>
      <c r="C69" s="120">
        <v>425000</v>
      </c>
      <c r="D69" s="121">
        <v>44904</v>
      </c>
      <c r="E69" s="119" t="s">
        <v>136</v>
      </c>
    </row>
    <row r="70" spans="1:5" ht="15">
      <c r="A70" s="119" t="s">
        <v>58</v>
      </c>
      <c r="B70" s="119" t="s">
        <v>133</v>
      </c>
      <c r="C70" s="120">
        <v>5385000</v>
      </c>
      <c r="D70" s="121">
        <v>44897</v>
      </c>
      <c r="E70" s="119" t="s">
        <v>136</v>
      </c>
    </row>
    <row r="71" spans="1:5" ht="15">
      <c r="A71" s="119" t="s">
        <v>58</v>
      </c>
      <c r="B71" s="119" t="s">
        <v>133</v>
      </c>
      <c r="C71" s="120">
        <v>425000</v>
      </c>
      <c r="D71" s="121">
        <v>44925</v>
      </c>
      <c r="E71" s="119" t="s">
        <v>136</v>
      </c>
    </row>
    <row r="72" spans="1:5" ht="15">
      <c r="A72" s="119" t="s">
        <v>90</v>
      </c>
      <c r="B72" s="119" t="s">
        <v>134</v>
      </c>
      <c r="C72" s="120">
        <v>250000</v>
      </c>
      <c r="D72" s="121">
        <v>44915</v>
      </c>
      <c r="E72" s="119" t="s">
        <v>135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OVERALL STATS</vt:lpstr>
      <vt:lpstr>SALES STATS</vt:lpstr>
      <vt:lpstr>LOAN ONLY STATS</vt:lpstr>
      <vt:lpstr>BRANCH SALES TRACKING</vt:lpstr>
      <vt:lpstr>LENDER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2023-01-03T16:47:19Z</dcterms:modified>
</cp:coreProperties>
</file>